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B" sheetId="4" r:id="rId1"/>
  </sheets>
  <definedNames>
    <definedName name="asy">B!$E$34</definedName>
    <definedName name="at" localSheetId="0">B!$S$41</definedName>
    <definedName name="bt" localSheetId="0">B!$U$41</definedName>
    <definedName name="ct" localSheetId="0">B!$W$41</definedName>
    <definedName name="N" localSheetId="0">B!$B$36</definedName>
  </definedNames>
  <calcPr calcId="162913"/>
</workbook>
</file>

<file path=xl/calcChain.xml><?xml version="1.0" encoding="utf-8"?>
<calcChain xmlns="http://schemas.openxmlformats.org/spreadsheetml/2006/main"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H43" i="4"/>
  <c r="I42" i="4"/>
  <c r="F42" i="4"/>
  <c r="N147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6" i="4"/>
  <c r="N145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B36" i="4"/>
  <c r="Y339" i="4" l="1"/>
  <c r="H339" i="4" s="1"/>
  <c r="Y338" i="4"/>
  <c r="H338" i="4" s="1"/>
  <c r="Y337" i="4"/>
  <c r="H337" i="4" s="1"/>
  <c r="Y336" i="4"/>
  <c r="H336" i="4" s="1"/>
  <c r="Y335" i="4"/>
  <c r="H335" i="4" s="1"/>
  <c r="Y334" i="4"/>
  <c r="H334" i="4" s="1"/>
  <c r="Y333" i="4"/>
  <c r="H333" i="4" s="1"/>
  <c r="Y332" i="4"/>
  <c r="H332" i="4" s="1"/>
  <c r="Y331" i="4"/>
  <c r="H331" i="4" s="1"/>
  <c r="Y330" i="4"/>
  <c r="H330" i="4" s="1"/>
  <c r="Y329" i="4"/>
  <c r="H329" i="4" s="1"/>
  <c r="Y328" i="4"/>
  <c r="H328" i="4" s="1"/>
  <c r="Y327" i="4"/>
  <c r="H327" i="4" s="1"/>
  <c r="Y326" i="4"/>
  <c r="H326" i="4" s="1"/>
  <c r="Y325" i="4"/>
  <c r="H325" i="4" s="1"/>
  <c r="Y324" i="4"/>
  <c r="H324" i="4" s="1"/>
  <c r="Y323" i="4"/>
  <c r="H323" i="4" s="1"/>
  <c r="Y322" i="4"/>
  <c r="H322" i="4" s="1"/>
  <c r="Y321" i="4"/>
  <c r="H321" i="4" s="1"/>
  <c r="Y320" i="4"/>
  <c r="H320" i="4" s="1"/>
  <c r="Y319" i="4"/>
  <c r="H319" i="4" s="1"/>
  <c r="Y318" i="4"/>
  <c r="H318" i="4" s="1"/>
  <c r="Y317" i="4"/>
  <c r="H317" i="4" s="1"/>
  <c r="Y316" i="4"/>
  <c r="H316" i="4" s="1"/>
  <c r="Y315" i="4"/>
  <c r="H315" i="4" s="1"/>
  <c r="Y314" i="4"/>
  <c r="H314" i="4" s="1"/>
  <c r="Y313" i="4"/>
  <c r="H313" i="4" s="1"/>
  <c r="Y312" i="4"/>
  <c r="H312" i="4" s="1"/>
  <c r="Y311" i="4"/>
  <c r="H311" i="4" s="1"/>
  <c r="Y310" i="4"/>
  <c r="H310" i="4" s="1"/>
  <c r="Y309" i="4"/>
  <c r="H309" i="4" s="1"/>
  <c r="Y308" i="4"/>
  <c r="H308" i="4" s="1"/>
  <c r="Y307" i="4"/>
  <c r="H307" i="4" s="1"/>
  <c r="Y306" i="4"/>
  <c r="H306" i="4" s="1"/>
  <c r="Y305" i="4"/>
  <c r="H305" i="4" s="1"/>
  <c r="Y304" i="4"/>
  <c r="H304" i="4" s="1"/>
  <c r="Y303" i="4"/>
  <c r="H303" i="4" s="1"/>
  <c r="Y302" i="4"/>
  <c r="H302" i="4" s="1"/>
  <c r="Y301" i="4"/>
  <c r="H301" i="4" s="1"/>
  <c r="Y300" i="4"/>
  <c r="H300" i="4" s="1"/>
  <c r="Y299" i="4"/>
  <c r="H299" i="4" s="1"/>
  <c r="Y298" i="4"/>
  <c r="H298" i="4" s="1"/>
  <c r="Y297" i="4"/>
  <c r="H297" i="4" s="1"/>
  <c r="Y296" i="4"/>
  <c r="H296" i="4" s="1"/>
  <c r="Y295" i="4"/>
  <c r="H295" i="4" s="1"/>
  <c r="Y294" i="4"/>
  <c r="H294" i="4" s="1"/>
  <c r="Y293" i="4"/>
  <c r="H293" i="4" s="1"/>
  <c r="Y292" i="4"/>
  <c r="H292" i="4" s="1"/>
  <c r="Y291" i="4"/>
  <c r="H291" i="4" s="1"/>
  <c r="Y290" i="4"/>
  <c r="H290" i="4" s="1"/>
  <c r="Y289" i="4"/>
  <c r="H289" i="4" s="1"/>
  <c r="Y288" i="4"/>
  <c r="H288" i="4" s="1"/>
  <c r="Y287" i="4"/>
  <c r="H287" i="4" s="1"/>
  <c r="Y286" i="4"/>
  <c r="H286" i="4" s="1"/>
  <c r="Y285" i="4"/>
  <c r="H285" i="4" s="1"/>
  <c r="Y284" i="4"/>
  <c r="H284" i="4" s="1"/>
  <c r="Y283" i="4"/>
  <c r="H283" i="4" s="1"/>
  <c r="Y282" i="4"/>
  <c r="H282" i="4" s="1"/>
  <c r="Y281" i="4"/>
  <c r="H281" i="4" s="1"/>
  <c r="Y280" i="4"/>
  <c r="H280" i="4" s="1"/>
  <c r="Y279" i="4"/>
  <c r="H279" i="4" s="1"/>
  <c r="Y278" i="4"/>
  <c r="H278" i="4" s="1"/>
  <c r="Y277" i="4"/>
  <c r="H277" i="4" s="1"/>
  <c r="Y276" i="4"/>
  <c r="H276" i="4" s="1"/>
  <c r="Y275" i="4"/>
  <c r="H275" i="4" s="1"/>
  <c r="Y274" i="4"/>
  <c r="H274" i="4" s="1"/>
  <c r="Y273" i="4"/>
  <c r="H273" i="4" s="1"/>
  <c r="Y272" i="4"/>
  <c r="H272" i="4" s="1"/>
  <c r="Y271" i="4"/>
  <c r="H271" i="4" s="1"/>
  <c r="Y270" i="4"/>
  <c r="H270" i="4" s="1"/>
  <c r="Y269" i="4"/>
  <c r="H269" i="4" s="1"/>
  <c r="Y268" i="4"/>
  <c r="H268" i="4" s="1"/>
  <c r="Y267" i="4"/>
  <c r="H267" i="4" s="1"/>
  <c r="Y266" i="4"/>
  <c r="H266" i="4" s="1"/>
  <c r="Y265" i="4"/>
  <c r="H265" i="4" s="1"/>
  <c r="Y264" i="4"/>
  <c r="H264" i="4" s="1"/>
  <c r="Y263" i="4"/>
  <c r="H263" i="4" s="1"/>
  <c r="Y262" i="4"/>
  <c r="H262" i="4" s="1"/>
  <c r="Y261" i="4"/>
  <c r="H261" i="4" s="1"/>
  <c r="Y260" i="4"/>
  <c r="H260" i="4" s="1"/>
  <c r="Y259" i="4"/>
  <c r="H259" i="4" s="1"/>
  <c r="Y258" i="4"/>
  <c r="H258" i="4" s="1"/>
  <c r="Y257" i="4"/>
  <c r="H257" i="4" s="1"/>
  <c r="Y256" i="4"/>
  <c r="H256" i="4" s="1"/>
  <c r="Y255" i="4"/>
  <c r="H255" i="4" s="1"/>
  <c r="Y254" i="4"/>
  <c r="H254" i="4" s="1"/>
  <c r="Y253" i="4"/>
  <c r="H253" i="4" s="1"/>
  <c r="Y252" i="4"/>
  <c r="H252" i="4" s="1"/>
  <c r="Y251" i="4"/>
  <c r="H251" i="4" s="1"/>
  <c r="Y250" i="4"/>
  <c r="H250" i="4" s="1"/>
  <c r="Y249" i="4"/>
  <c r="H249" i="4" s="1"/>
  <c r="Y248" i="4"/>
  <c r="H248" i="4" s="1"/>
  <c r="Y247" i="4"/>
  <c r="H247" i="4" s="1"/>
  <c r="Y246" i="4"/>
  <c r="H246" i="4" s="1"/>
  <c r="Y245" i="4"/>
  <c r="H245" i="4" s="1"/>
  <c r="Y244" i="4"/>
  <c r="H244" i="4" s="1"/>
  <c r="Y243" i="4"/>
  <c r="H243" i="4" s="1"/>
  <c r="Y242" i="4"/>
  <c r="H242" i="4" s="1"/>
  <c r="Y241" i="4"/>
  <c r="H241" i="4" s="1"/>
  <c r="Y240" i="4"/>
  <c r="H240" i="4" s="1"/>
  <c r="Y239" i="4"/>
  <c r="H239" i="4" s="1"/>
  <c r="Y238" i="4"/>
  <c r="H238" i="4" s="1"/>
  <c r="Y237" i="4"/>
  <c r="H237" i="4" s="1"/>
  <c r="Y236" i="4"/>
  <c r="H236" i="4" s="1"/>
  <c r="Y235" i="4"/>
  <c r="H235" i="4" s="1"/>
  <c r="Y234" i="4"/>
  <c r="H234" i="4" s="1"/>
  <c r="Y233" i="4"/>
  <c r="H233" i="4" s="1"/>
  <c r="Y232" i="4"/>
  <c r="H232" i="4" s="1"/>
  <c r="Y231" i="4"/>
  <c r="H231" i="4" s="1"/>
  <c r="Y230" i="4"/>
  <c r="H230" i="4" s="1"/>
  <c r="Y229" i="4"/>
  <c r="H229" i="4" s="1"/>
  <c r="Y228" i="4"/>
  <c r="H228" i="4" s="1"/>
  <c r="Y227" i="4"/>
  <c r="H227" i="4" s="1"/>
  <c r="Y226" i="4"/>
  <c r="H226" i="4" s="1"/>
  <c r="Y225" i="4"/>
  <c r="H225" i="4" s="1"/>
  <c r="Y224" i="4"/>
  <c r="H224" i="4" s="1"/>
  <c r="Y223" i="4"/>
  <c r="H223" i="4" s="1"/>
  <c r="Y222" i="4"/>
  <c r="H222" i="4" s="1"/>
  <c r="Y221" i="4"/>
  <c r="H221" i="4" s="1"/>
  <c r="Y220" i="4"/>
  <c r="H220" i="4" s="1"/>
  <c r="Y219" i="4"/>
  <c r="H219" i="4" s="1"/>
  <c r="Y218" i="4"/>
  <c r="H218" i="4" s="1"/>
  <c r="Y217" i="4"/>
  <c r="H217" i="4" s="1"/>
  <c r="Y216" i="4"/>
  <c r="H216" i="4" s="1"/>
  <c r="Y215" i="4"/>
  <c r="H215" i="4" s="1"/>
  <c r="Y214" i="4"/>
  <c r="H214" i="4" s="1"/>
  <c r="Y213" i="4"/>
  <c r="H213" i="4" s="1"/>
  <c r="Y212" i="4"/>
  <c r="H212" i="4" s="1"/>
  <c r="Y211" i="4"/>
  <c r="H211" i="4" s="1"/>
  <c r="Y210" i="4"/>
  <c r="H210" i="4" s="1"/>
  <c r="Y209" i="4"/>
  <c r="H209" i="4" s="1"/>
  <c r="Y208" i="4"/>
  <c r="H208" i="4" s="1"/>
  <c r="Y207" i="4"/>
  <c r="H207" i="4" s="1"/>
  <c r="Y206" i="4"/>
  <c r="H206" i="4" s="1"/>
  <c r="Y205" i="4"/>
  <c r="H205" i="4" s="1"/>
  <c r="Y204" i="4"/>
  <c r="H204" i="4" s="1"/>
  <c r="Y203" i="4"/>
  <c r="H203" i="4" s="1"/>
  <c r="Y202" i="4"/>
  <c r="H202" i="4" s="1"/>
  <c r="Y201" i="4"/>
  <c r="H201" i="4" s="1"/>
  <c r="Y200" i="4"/>
  <c r="H200" i="4" s="1"/>
  <c r="Y199" i="4"/>
  <c r="H199" i="4" s="1"/>
  <c r="Y198" i="4"/>
  <c r="H198" i="4" s="1"/>
  <c r="Y197" i="4"/>
  <c r="H197" i="4" s="1"/>
  <c r="Y196" i="4"/>
  <c r="H196" i="4" s="1"/>
  <c r="Y195" i="4"/>
  <c r="H195" i="4" s="1"/>
  <c r="Y194" i="4"/>
  <c r="H194" i="4" s="1"/>
  <c r="Y193" i="4"/>
  <c r="H193" i="4" s="1"/>
  <c r="Y192" i="4"/>
  <c r="H192" i="4" s="1"/>
  <c r="Y191" i="4"/>
  <c r="H191" i="4" s="1"/>
  <c r="Y190" i="4"/>
  <c r="H190" i="4" s="1"/>
  <c r="Y189" i="4"/>
  <c r="H189" i="4" s="1"/>
  <c r="Y188" i="4"/>
  <c r="H188" i="4" s="1"/>
  <c r="Y187" i="4"/>
  <c r="H187" i="4" s="1"/>
  <c r="Y186" i="4"/>
  <c r="H186" i="4" s="1"/>
  <c r="Y185" i="4"/>
  <c r="H185" i="4" s="1"/>
  <c r="Y184" i="4"/>
  <c r="H184" i="4" s="1"/>
  <c r="Y183" i="4"/>
  <c r="H183" i="4" s="1"/>
  <c r="Y182" i="4"/>
  <c r="H182" i="4" s="1"/>
  <c r="Y181" i="4"/>
  <c r="H181" i="4" s="1"/>
  <c r="Y180" i="4"/>
  <c r="H180" i="4" s="1"/>
  <c r="Y179" i="4"/>
  <c r="H179" i="4" s="1"/>
  <c r="Y178" i="4"/>
  <c r="H178" i="4" s="1"/>
  <c r="Y177" i="4"/>
  <c r="H177" i="4" s="1"/>
  <c r="Y176" i="4"/>
  <c r="H176" i="4" s="1"/>
  <c r="Y175" i="4"/>
  <c r="H175" i="4" s="1"/>
  <c r="Y174" i="4"/>
  <c r="H174" i="4" s="1"/>
  <c r="Y173" i="4"/>
  <c r="H173" i="4" s="1"/>
  <c r="Y172" i="4"/>
  <c r="H172" i="4" s="1"/>
  <c r="Y171" i="4"/>
  <c r="H171" i="4" s="1"/>
  <c r="Y170" i="4"/>
  <c r="H170" i="4" s="1"/>
  <c r="Y169" i="4"/>
  <c r="H169" i="4" s="1"/>
  <c r="Y168" i="4"/>
  <c r="H168" i="4" s="1"/>
  <c r="Y167" i="4"/>
  <c r="H167" i="4" s="1"/>
  <c r="Y166" i="4"/>
  <c r="H166" i="4" s="1"/>
  <c r="Y165" i="4"/>
  <c r="H165" i="4" s="1"/>
  <c r="Y164" i="4"/>
  <c r="H164" i="4" s="1"/>
  <c r="Y163" i="4"/>
  <c r="H163" i="4" s="1"/>
  <c r="Y162" i="4"/>
  <c r="H162" i="4" s="1"/>
  <c r="Y161" i="4"/>
  <c r="H161" i="4" s="1"/>
  <c r="Y160" i="4"/>
  <c r="H160" i="4" s="1"/>
  <c r="Y159" i="4"/>
  <c r="H159" i="4" s="1"/>
  <c r="Y158" i="4"/>
  <c r="H158" i="4" s="1"/>
  <c r="Y157" i="4"/>
  <c r="H157" i="4" s="1"/>
  <c r="Y156" i="4"/>
  <c r="H156" i="4" s="1"/>
  <c r="Y155" i="4"/>
  <c r="H155" i="4" s="1"/>
  <c r="Y154" i="4"/>
  <c r="H154" i="4" s="1"/>
  <c r="Y153" i="4"/>
  <c r="H153" i="4" s="1"/>
  <c r="Y152" i="4"/>
  <c r="H152" i="4" s="1"/>
  <c r="Y151" i="4"/>
  <c r="H151" i="4" s="1"/>
  <c r="Y150" i="4"/>
  <c r="H150" i="4" s="1"/>
  <c r="Y149" i="4"/>
  <c r="H149" i="4" s="1"/>
  <c r="Y148" i="4"/>
  <c r="H148" i="4" s="1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H89" i="4" s="1"/>
  <c r="Y88" i="4"/>
  <c r="H88" i="4" s="1"/>
  <c r="Y87" i="4"/>
  <c r="H87" i="4" s="1"/>
  <c r="Y86" i="4"/>
  <c r="H86" i="4" s="1"/>
  <c r="Y85" i="4"/>
  <c r="H85" i="4" s="1"/>
  <c r="Y84" i="4"/>
  <c r="H84" i="4" s="1"/>
  <c r="Y83" i="4"/>
  <c r="H83" i="4" s="1"/>
  <c r="Y82" i="4"/>
  <c r="H82" i="4" s="1"/>
  <c r="Y81" i="4"/>
  <c r="H81" i="4" s="1"/>
  <c r="Y80" i="4"/>
  <c r="H80" i="4" s="1"/>
  <c r="Y79" i="4"/>
  <c r="H79" i="4" s="1"/>
  <c r="Y78" i="4"/>
  <c r="H78" i="4" s="1"/>
  <c r="Y77" i="4"/>
  <c r="H77" i="4" s="1"/>
  <c r="Y76" i="4"/>
  <c r="H76" i="4" s="1"/>
  <c r="Y75" i="4"/>
  <c r="H75" i="4" s="1"/>
  <c r="Y74" i="4"/>
  <c r="H74" i="4" s="1"/>
  <c r="Y73" i="4"/>
  <c r="H73" i="4" s="1"/>
  <c r="Y72" i="4"/>
  <c r="H72" i="4" s="1"/>
  <c r="Y71" i="4"/>
  <c r="H71" i="4" s="1"/>
  <c r="Y70" i="4"/>
  <c r="H70" i="4" s="1"/>
  <c r="Y69" i="4"/>
  <c r="H69" i="4" s="1"/>
  <c r="Y68" i="4"/>
  <c r="H68" i="4" s="1"/>
  <c r="Y67" i="4"/>
  <c r="H67" i="4" s="1"/>
  <c r="Y66" i="4"/>
  <c r="Y65" i="4"/>
  <c r="H65" i="4" s="1"/>
  <c r="Y64" i="4"/>
  <c r="H64" i="4" s="1"/>
  <c r="Y63" i="4"/>
  <c r="H63" i="4" s="1"/>
  <c r="Y62" i="4"/>
  <c r="H62" i="4" s="1"/>
  <c r="Y61" i="4"/>
  <c r="H61" i="4" s="1"/>
  <c r="Y60" i="4"/>
  <c r="H60" i="4" s="1"/>
  <c r="Y59" i="4"/>
  <c r="H59" i="4" s="1"/>
  <c r="Y58" i="4"/>
  <c r="H58" i="4" s="1"/>
  <c r="Y57" i="4"/>
  <c r="H57" i="4" s="1"/>
  <c r="Y56" i="4"/>
  <c r="H56" i="4" s="1"/>
  <c r="Y55" i="4"/>
  <c r="H55" i="4" s="1"/>
  <c r="Y54" i="4"/>
  <c r="H54" i="4" s="1"/>
  <c r="Y53" i="4"/>
  <c r="H53" i="4" s="1"/>
  <c r="Y52" i="4"/>
  <c r="Y51" i="4"/>
  <c r="H51" i="4" s="1"/>
  <c r="Y50" i="4"/>
  <c r="H50" i="4" s="1"/>
  <c r="Y49" i="4"/>
  <c r="Y48" i="4"/>
  <c r="Y47" i="4"/>
  <c r="H47" i="4" s="1"/>
  <c r="Y46" i="4"/>
  <c r="Y45" i="4"/>
  <c r="Y44" i="4"/>
  <c r="Y43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Y42" i="4"/>
  <c r="H42" i="4" s="1"/>
  <c r="O42" i="4"/>
  <c r="K42" i="4"/>
  <c r="G42" i="4"/>
  <c r="U42" i="4" l="1"/>
  <c r="W42" i="4"/>
  <c r="H66" i="4"/>
  <c r="H52" i="4"/>
  <c r="H49" i="4"/>
  <c r="H48" i="4"/>
  <c r="H46" i="4"/>
  <c r="H45" i="4"/>
  <c r="H44" i="4"/>
  <c r="H122" i="4"/>
  <c r="S153" i="4"/>
  <c r="S146" i="4"/>
  <c r="S154" i="4"/>
  <c r="S155" i="4"/>
  <c r="S164" i="4"/>
  <c r="S168" i="4"/>
  <c r="S172" i="4"/>
  <c r="S176" i="4"/>
  <c r="S180" i="4"/>
  <c r="S182" i="4"/>
  <c r="S184" i="4"/>
  <c r="S186" i="4"/>
  <c r="S188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147" i="4"/>
  <c r="S160" i="4"/>
  <c r="S162" i="4"/>
  <c r="S166" i="4"/>
  <c r="S170" i="4"/>
  <c r="S174" i="4"/>
  <c r="S190" i="4"/>
  <c r="S148" i="4"/>
  <c r="S156" i="4"/>
  <c r="S149" i="4"/>
  <c r="S178" i="4"/>
  <c r="S157" i="4"/>
  <c r="S150" i="4"/>
  <c r="S158" i="4"/>
  <c r="S145" i="4"/>
  <c r="S151" i="4"/>
  <c r="S159" i="4"/>
  <c r="S161" i="4"/>
  <c r="S163" i="4"/>
  <c r="S165" i="4"/>
  <c r="S167" i="4"/>
  <c r="S169" i="4"/>
  <c r="S171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S152" i="4"/>
  <c r="M43" i="4"/>
  <c r="E47" i="4"/>
  <c r="M51" i="4"/>
  <c r="M54" i="4"/>
  <c r="Q42" i="4"/>
  <c r="E50" i="4"/>
  <c r="E46" i="4"/>
  <c r="Q53" i="4"/>
  <c r="E44" i="4"/>
  <c r="M49" i="4"/>
  <c r="Q44" i="4"/>
  <c r="E45" i="4"/>
  <c r="Q45" i="4"/>
  <c r="E52" i="4"/>
  <c r="Q51" i="4"/>
  <c r="Q49" i="4"/>
  <c r="E51" i="4"/>
  <c r="E49" i="4"/>
  <c r="Q43" i="4"/>
  <c r="Q46" i="4"/>
  <c r="Q47" i="4"/>
  <c r="Q50" i="4"/>
  <c r="Q54" i="4"/>
  <c r="E53" i="4"/>
  <c r="E43" i="4"/>
  <c r="Q52" i="4"/>
  <c r="M53" i="4"/>
  <c r="E54" i="4"/>
  <c r="M46" i="4"/>
  <c r="M44" i="4"/>
  <c r="M52" i="4"/>
  <c r="E48" i="4"/>
  <c r="M47" i="4"/>
  <c r="M50" i="4"/>
  <c r="M42" i="4"/>
  <c r="M45" i="4"/>
  <c r="M48" i="4"/>
  <c r="Q48" i="4"/>
  <c r="E42" i="4"/>
  <c r="I43" i="4" l="1"/>
  <c r="K51" i="4"/>
  <c r="K43" i="4"/>
  <c r="O43" i="4"/>
  <c r="C47" i="4"/>
  <c r="C48" i="4"/>
  <c r="C51" i="4"/>
  <c r="O54" i="4"/>
  <c r="K54" i="4"/>
  <c r="C50" i="4"/>
  <c r="C44" i="4"/>
  <c r="O52" i="4"/>
  <c r="C45" i="4"/>
  <c r="C46" i="4"/>
  <c r="I54" i="4"/>
  <c r="C52" i="4"/>
  <c r="O45" i="4"/>
  <c r="I49" i="4"/>
  <c r="O44" i="4"/>
  <c r="I51" i="4"/>
  <c r="O50" i="4"/>
  <c r="I47" i="4"/>
  <c r="I53" i="4"/>
  <c r="O47" i="4"/>
  <c r="O48" i="4"/>
  <c r="I46" i="4"/>
  <c r="C53" i="4"/>
  <c r="O53" i="4"/>
  <c r="O46" i="4"/>
  <c r="C54" i="4"/>
  <c r="O51" i="4"/>
  <c r="K48" i="4"/>
  <c r="K49" i="4"/>
  <c r="I48" i="4"/>
  <c r="I52" i="4"/>
  <c r="K52" i="4"/>
  <c r="K53" i="4"/>
  <c r="K50" i="4"/>
  <c r="I50" i="4"/>
  <c r="O49" i="4"/>
  <c r="K46" i="4"/>
  <c r="K45" i="4"/>
  <c r="K47" i="4"/>
  <c r="C42" i="4"/>
  <c r="S42" i="4" s="1"/>
  <c r="C43" i="4"/>
  <c r="I44" i="4"/>
  <c r="K44" i="4"/>
  <c r="I45" i="4"/>
  <c r="C49" i="4"/>
  <c r="S47" i="4" l="1"/>
  <c r="W47" i="4"/>
  <c r="S45" i="4"/>
  <c r="U44" i="4"/>
  <c r="W51" i="4"/>
  <c r="S48" i="4"/>
  <c r="W49" i="4"/>
  <c r="S50" i="4"/>
  <c r="S53" i="4"/>
  <c r="U48" i="4"/>
  <c r="S44" i="4"/>
  <c r="U52" i="4"/>
  <c r="W52" i="4"/>
  <c r="W43" i="4"/>
  <c r="S54" i="4"/>
  <c r="W46" i="4"/>
  <c r="W50" i="4"/>
  <c r="W53" i="4"/>
  <c r="W44" i="4"/>
  <c r="U51" i="4"/>
  <c r="W48" i="4"/>
  <c r="W45" i="4"/>
  <c r="U43" i="4"/>
  <c r="U53" i="4"/>
  <c r="U50" i="4"/>
  <c r="U47" i="4"/>
  <c r="U45" i="4"/>
  <c r="U46" i="4"/>
  <c r="U49" i="4"/>
  <c r="S51" i="4"/>
  <c r="S46" i="4"/>
  <c r="S49" i="4"/>
  <c r="S52" i="4"/>
  <c r="G43" i="4"/>
  <c r="S43" i="4"/>
  <c r="G49" i="4"/>
  <c r="G45" i="4"/>
  <c r="G47" i="4"/>
  <c r="G53" i="4"/>
  <c r="G52" i="4"/>
  <c r="G48" i="4"/>
  <c r="G46" i="4"/>
  <c r="U54" i="4"/>
  <c r="G54" i="4"/>
  <c r="G51" i="4"/>
  <c r="G50" i="4"/>
  <c r="W54" i="4"/>
  <c r="W320" i="4" l="1"/>
  <c r="U289" i="4"/>
  <c r="U159" i="4"/>
  <c r="W307" i="4"/>
  <c r="U177" i="4"/>
  <c r="W321" i="4"/>
  <c r="U244" i="4"/>
  <c r="W151" i="4"/>
  <c r="U146" i="4"/>
  <c r="W287" i="4"/>
  <c r="W211" i="4"/>
  <c r="U189" i="4"/>
  <c r="U222" i="4"/>
  <c r="U184" i="4"/>
  <c r="U254" i="4"/>
  <c r="U274" i="4"/>
  <c r="U262" i="4"/>
  <c r="W254" i="4"/>
  <c r="U307" i="4"/>
  <c r="W263" i="4"/>
  <c r="U190" i="4"/>
  <c r="U215" i="4"/>
  <c r="W334" i="4"/>
  <c r="W237" i="4"/>
  <c r="W150" i="4"/>
  <c r="W331" i="4"/>
  <c r="W280" i="4"/>
  <c r="U323" i="4"/>
  <c r="W236" i="4"/>
  <c r="W249" i="4"/>
  <c r="W178" i="4"/>
  <c r="U316" i="4"/>
  <c r="W259" i="4"/>
  <c r="U294" i="4"/>
  <c r="U333" i="4"/>
  <c r="U219" i="4"/>
  <c r="W232" i="4"/>
  <c r="U321" i="4"/>
  <c r="W294" i="4"/>
  <c r="U322" i="4"/>
  <c r="W192" i="4"/>
  <c r="W264" i="4"/>
  <c r="W153" i="4"/>
  <c r="U250" i="4"/>
  <c r="W261" i="4"/>
  <c r="U259" i="4"/>
  <c r="W276" i="4"/>
  <c r="W306" i="4"/>
  <c r="U148" i="4"/>
  <c r="U223" i="4"/>
  <c r="U298" i="4"/>
  <c r="W210" i="4"/>
  <c r="U306" i="4"/>
  <c r="W186" i="4"/>
  <c r="U287" i="4"/>
  <c r="W227" i="4"/>
  <c r="W333" i="4"/>
  <c r="U297" i="4"/>
  <c r="W175" i="4"/>
  <c r="W157" i="4"/>
  <c r="W246" i="4"/>
  <c r="W170" i="4"/>
  <c r="W190" i="4"/>
  <c r="U167" i="4"/>
  <c r="W180" i="4"/>
  <c r="W146" i="4"/>
  <c r="W326" i="4"/>
  <c r="U206" i="4"/>
  <c r="W265" i="4"/>
  <c r="U209" i="4"/>
  <c r="U166" i="4"/>
  <c r="W238" i="4"/>
  <c r="W250" i="4"/>
  <c r="U332" i="4"/>
  <c r="U205" i="4"/>
  <c r="W298" i="4"/>
  <c r="W262" i="4"/>
  <c r="W199" i="4"/>
  <c r="U242" i="4"/>
  <c r="U335" i="4"/>
  <c r="W197" i="4"/>
  <c r="U226" i="4"/>
  <c r="U252" i="4"/>
  <c r="W289" i="4"/>
  <c r="W145" i="4"/>
  <c r="W330" i="4"/>
  <c r="U253" i="4"/>
  <c r="W335" i="4"/>
  <c r="W272" i="4"/>
  <c r="W325" i="4"/>
  <c r="U302" i="4"/>
  <c r="W251" i="4"/>
  <c r="U227" i="4"/>
  <c r="W235" i="4"/>
  <c r="U155" i="4"/>
  <c r="W194" i="4"/>
  <c r="W305" i="4"/>
  <c r="W183" i="4"/>
  <c r="W313" i="4"/>
  <c r="W241" i="4"/>
  <c r="U228" i="4"/>
  <c r="U288" i="4"/>
  <c r="W221" i="4"/>
  <c r="U255" i="4"/>
  <c r="U182" i="4"/>
  <c r="U249" i="4"/>
  <c r="W301" i="4"/>
  <c r="U280" i="4"/>
  <c r="U178" i="4"/>
  <c r="W193" i="4"/>
  <c r="U218" i="4"/>
  <c r="U258" i="4"/>
  <c r="W202" i="4"/>
  <c r="W328" i="4"/>
  <c r="U290" i="4"/>
  <c r="U193" i="4"/>
  <c r="W234" i="4"/>
  <c r="W155" i="4"/>
  <c r="W291" i="4"/>
  <c r="U278" i="4"/>
  <c r="U213" i="4"/>
  <c r="U275" i="4"/>
  <c r="U230" i="4"/>
  <c r="U197" i="4"/>
  <c r="U157" i="4"/>
  <c r="W166" i="4"/>
  <c r="W312" i="4"/>
  <c r="U272" i="4"/>
  <c r="W332" i="4"/>
  <c r="W243" i="4"/>
  <c r="U194" i="4"/>
  <c r="W255" i="4"/>
  <c r="U201" i="4"/>
  <c r="W242" i="4"/>
  <c r="U210" i="4"/>
  <c r="W329" i="4"/>
  <c r="U229" i="4"/>
  <c r="U241" i="4"/>
  <c r="U261" i="4"/>
  <c r="U170" i="4"/>
  <c r="W275" i="4"/>
  <c r="U301" i="4"/>
  <c r="U202" i="4"/>
  <c r="W181" i="4"/>
  <c r="W215" i="4"/>
  <c r="U164" i="4"/>
  <c r="W152" i="4"/>
  <c r="U188" i="4"/>
  <c r="W327" i="4"/>
  <c r="U145" i="4"/>
  <c r="W160" i="4"/>
  <c r="W308" i="4"/>
  <c r="W258" i="4"/>
  <c r="U162" i="4"/>
  <c r="U198" i="4"/>
  <c r="W339" i="4"/>
  <c r="W214" i="4"/>
  <c r="W159" i="4"/>
  <c r="U150" i="4"/>
  <c r="W163" i="4"/>
  <c r="U303" i="4"/>
  <c r="U234" i="4"/>
  <c r="U299" i="4"/>
  <c r="U327" i="4"/>
  <c r="U309" i="4"/>
  <c r="W208" i="4"/>
  <c r="W147" i="4"/>
  <c r="U171" i="4"/>
  <c r="U264" i="4"/>
  <c r="U212" i="4"/>
  <c r="U216" i="4"/>
  <c r="U257" i="4"/>
  <c r="W324" i="4"/>
  <c r="W245" i="4"/>
  <c r="W288" i="4"/>
  <c r="W225" i="4"/>
  <c r="W292" i="4"/>
  <c r="U338" i="4"/>
  <c r="W274" i="4"/>
  <c r="W174" i="4"/>
  <c r="U176" i="4"/>
  <c r="U292" i="4"/>
  <c r="U276" i="4"/>
  <c r="U334" i="4"/>
  <c r="U270" i="4"/>
  <c r="W319" i="4"/>
  <c r="W161" i="4"/>
  <c r="W218" i="4"/>
  <c r="W169" i="4"/>
  <c r="U154" i="4"/>
  <c r="U267" i="4"/>
  <c r="U311" i="4"/>
  <c r="U181" i="4"/>
  <c r="U251" i="4"/>
  <c r="W172" i="4"/>
  <c r="U195" i="4"/>
  <c r="W229" i="4"/>
  <c r="W253" i="4"/>
  <c r="W167" i="4"/>
  <c r="U211" i="4"/>
  <c r="U158" i="4"/>
  <c r="W244" i="4"/>
  <c r="U277" i="4"/>
  <c r="W156" i="4"/>
  <c r="U152" i="4"/>
  <c r="W282" i="4"/>
  <c r="W284" i="4"/>
  <c r="U196" i="4"/>
  <c r="W217" i="4"/>
  <c r="U220" i="4"/>
  <c r="W302" i="4"/>
  <c r="W207" i="4"/>
  <c r="U305" i="4"/>
  <c r="W268" i="4"/>
  <c r="U161" i="4"/>
  <c r="W173" i="4"/>
  <c r="U168" i="4"/>
  <c r="W257" i="4"/>
  <c r="U314" i="4"/>
  <c r="U151" i="4"/>
  <c r="W185" i="4"/>
  <c r="U325" i="4"/>
  <c r="W171" i="4"/>
  <c r="U329" i="4"/>
  <c r="W195" i="4"/>
  <c r="U235" i="4"/>
  <c r="W248" i="4"/>
  <c r="W182" i="4"/>
  <c r="W310" i="4"/>
  <c r="W179" i="4"/>
  <c r="U200" i="4"/>
  <c r="W233" i="4"/>
  <c r="W296" i="4"/>
  <c r="U256" i="4"/>
  <c r="W300" i="4"/>
  <c r="U279" i="4"/>
  <c r="W223" i="4"/>
  <c r="U285" i="4"/>
  <c r="W336" i="4"/>
  <c r="U232" i="4"/>
  <c r="W270" i="4"/>
  <c r="W177" i="4"/>
  <c r="W162" i="4"/>
  <c r="U313" i="4"/>
  <c r="U246" i="4"/>
  <c r="U153" i="4"/>
  <c r="U221" i="4"/>
  <c r="W314" i="4"/>
  <c r="W277" i="4"/>
  <c r="U268" i="4"/>
  <c r="W187" i="4"/>
  <c r="W203" i="4"/>
  <c r="W191" i="4"/>
  <c r="W189" i="4"/>
  <c r="U237" i="4"/>
  <c r="U331" i="4"/>
  <c r="W283" i="4"/>
  <c r="W239" i="4"/>
  <c r="W205" i="4"/>
  <c r="U337" i="4"/>
  <c r="U293" i="4"/>
  <c r="W219" i="4"/>
  <c r="U330" i="4"/>
  <c r="U149" i="4"/>
  <c r="U239" i="4"/>
  <c r="U179" i="4"/>
  <c r="U183" i="4"/>
  <c r="W266" i="4"/>
  <c r="W200" i="4"/>
  <c r="U199" i="4"/>
  <c r="W247" i="4"/>
  <c r="W226" i="4"/>
  <c r="U233" i="4"/>
  <c r="W260" i="4"/>
  <c r="W176" i="4"/>
  <c r="U207" i="4"/>
  <c r="U225" i="4"/>
  <c r="W318" i="4"/>
  <c r="U328" i="4"/>
  <c r="U312" i="4"/>
  <c r="W198" i="4"/>
  <c r="W256" i="4"/>
  <c r="U317" i="4"/>
  <c r="U319" i="4"/>
  <c r="U324" i="4"/>
  <c r="U208" i="4"/>
  <c r="W338" i="4"/>
  <c r="U263" i="4"/>
  <c r="W303" i="4"/>
  <c r="U231" i="4"/>
  <c r="W299" i="4"/>
  <c r="W285" i="4"/>
  <c r="U185" i="4"/>
  <c r="U265" i="4"/>
  <c r="U300" i="4"/>
  <c r="U240" i="4"/>
  <c r="W212" i="4"/>
  <c r="W317" i="4"/>
  <c r="W315" i="4"/>
  <c r="U165" i="4"/>
  <c r="U236" i="4"/>
  <c r="W240" i="4"/>
  <c r="W295" i="4"/>
  <c r="W148" i="4"/>
  <c r="U191" i="4"/>
  <c r="U315" i="4"/>
  <c r="U204" i="4"/>
  <c r="U248" i="4"/>
  <c r="W154" i="4"/>
  <c r="W213" i="4"/>
  <c r="U260" i="4"/>
  <c r="U304" i="4"/>
  <c r="W279" i="4"/>
  <c r="W216" i="4"/>
  <c r="U286" i="4"/>
  <c r="U160" i="4"/>
  <c r="U224" i="4"/>
  <c r="U269" i="4"/>
  <c r="W231" i="4"/>
  <c r="W164" i="4"/>
  <c r="U308" i="4"/>
  <c r="U163" i="4"/>
  <c r="U284" i="4"/>
  <c r="W311" i="4"/>
  <c r="W206" i="4"/>
  <c r="W168" i="4"/>
  <c r="W271" i="4"/>
  <c r="W149" i="4"/>
  <c r="W269" i="4"/>
  <c r="W165" i="4"/>
  <c r="W201" i="4"/>
  <c r="W286" i="4"/>
  <c r="U169" i="4"/>
  <c r="U283" i="4"/>
  <c r="U266" i="4"/>
  <c r="W322" i="4"/>
  <c r="W196" i="4"/>
  <c r="W290" i="4"/>
  <c r="W278" i="4"/>
  <c r="U320" i="4"/>
  <c r="U243" i="4"/>
  <c r="U273" i="4"/>
  <c r="W188" i="4"/>
  <c r="U245" i="4"/>
  <c r="U296" i="4"/>
  <c r="W316" i="4"/>
  <c r="W209" i="4"/>
  <c r="U214" i="4"/>
  <c r="U295" i="4"/>
  <c r="W204" i="4"/>
  <c r="U318" i="4"/>
  <c r="W220" i="4"/>
  <c r="U187" i="4"/>
  <c r="U172" i="4"/>
  <c r="W337" i="4"/>
  <c r="U147" i="4"/>
  <c r="U291" i="4"/>
  <c r="U247" i="4"/>
  <c r="U175" i="4"/>
  <c r="U203" i="4"/>
  <c r="U271" i="4"/>
  <c r="U282" i="4"/>
  <c r="W297" i="4"/>
  <c r="W273" i="4"/>
  <c r="U180" i="4"/>
  <c r="W222" i="4"/>
  <c r="W309" i="4"/>
  <c r="W230" i="4"/>
  <c r="W158" i="4"/>
  <c r="U174" i="4"/>
  <c r="U173" i="4"/>
  <c r="W224" i="4"/>
  <c r="U186" i="4"/>
  <c r="U238" i="4"/>
  <c r="U310" i="4"/>
  <c r="U339" i="4"/>
  <c r="W228" i="4"/>
  <c r="W281" i="4"/>
  <c r="U192" i="4"/>
  <c r="U326" i="4"/>
  <c r="W267" i="4"/>
  <c r="U217" i="4"/>
  <c r="W293" i="4"/>
  <c r="W323" i="4"/>
  <c r="U156" i="4"/>
  <c r="W184" i="4"/>
  <c r="W304" i="4"/>
  <c r="U281" i="4"/>
  <c r="U336" i="4"/>
  <c r="W252" i="4"/>
  <c r="G44" i="4" l="1"/>
  <c r="J90" i="4" l="1"/>
  <c r="F90" i="4" l="1"/>
  <c r="F91" i="4"/>
  <c r="R90" i="4"/>
  <c r="R91" i="4"/>
  <c r="N90" i="4"/>
  <c r="N91" i="4"/>
  <c r="J91" i="4"/>
  <c r="N92" i="4" l="1"/>
  <c r="J92" i="4"/>
  <c r="R92" i="4" l="1"/>
  <c r="F92" i="4" l="1"/>
  <c r="F93" i="4"/>
  <c r="R93" i="4"/>
  <c r="N93" i="4"/>
  <c r="J93" i="4"/>
  <c r="J94" i="4" l="1"/>
  <c r="R94" i="4" l="1"/>
  <c r="N94" i="4"/>
  <c r="F94" i="4" l="1"/>
  <c r="F95" i="4"/>
  <c r="R95" i="4"/>
  <c r="N95" i="4"/>
  <c r="J95" i="4"/>
  <c r="J96" i="4" l="1"/>
  <c r="N96" i="4" l="1"/>
  <c r="R96" i="4"/>
  <c r="F96" i="4" l="1"/>
  <c r="F97" i="4"/>
  <c r="N97" i="4"/>
  <c r="R97" i="4"/>
  <c r="J97" i="4"/>
  <c r="R98" i="4" l="1"/>
  <c r="N98" i="4"/>
  <c r="J98" i="4"/>
  <c r="F98" i="4" l="1"/>
  <c r="F99" i="4"/>
  <c r="N99" i="4"/>
  <c r="R99" i="4"/>
  <c r="J99" i="4"/>
  <c r="N100" i="4" l="1"/>
  <c r="R100" i="4"/>
  <c r="J100" i="4"/>
  <c r="F100" i="4" l="1"/>
  <c r="F101" i="4"/>
  <c r="N101" i="4"/>
  <c r="R101" i="4"/>
  <c r="J101" i="4"/>
  <c r="J102" i="4" l="1"/>
  <c r="R102" i="4" l="1"/>
  <c r="F102" i="4"/>
  <c r="N102" i="4"/>
  <c r="F103" i="4"/>
  <c r="R103" i="4"/>
  <c r="N103" i="4"/>
  <c r="J103" i="4"/>
  <c r="N104" i="4" l="1"/>
  <c r="J104" i="4"/>
  <c r="R104" i="4" l="1"/>
  <c r="F104" i="4" l="1"/>
  <c r="F105" i="4"/>
  <c r="N105" i="4"/>
  <c r="R105" i="4"/>
  <c r="J105" i="4"/>
  <c r="J106" i="4" l="1"/>
  <c r="N106" i="4" l="1"/>
  <c r="R106" i="4"/>
  <c r="F106" i="4" l="1"/>
  <c r="F107" i="4"/>
  <c r="N107" i="4"/>
  <c r="R107" i="4"/>
  <c r="J107" i="4"/>
  <c r="R108" i="4" l="1"/>
  <c r="J108" i="4"/>
  <c r="F108" i="4" l="1"/>
  <c r="N108" i="4"/>
  <c r="F109" i="4"/>
  <c r="R109" i="4"/>
  <c r="N109" i="4"/>
  <c r="J109" i="4"/>
  <c r="J110" i="4" l="1"/>
  <c r="R110" i="4" l="1"/>
  <c r="N110" i="4"/>
  <c r="F110" i="4" l="1"/>
  <c r="F111" i="4"/>
  <c r="N111" i="4"/>
  <c r="R111" i="4"/>
  <c r="J111" i="4"/>
  <c r="J112" i="4" l="1"/>
  <c r="R112" i="4" l="1"/>
  <c r="N112" i="4"/>
  <c r="F112" i="4" l="1"/>
  <c r="F113" i="4"/>
  <c r="N113" i="4"/>
  <c r="R113" i="4"/>
  <c r="J113" i="4"/>
  <c r="J114" i="4" l="1"/>
  <c r="N114" i="4" l="1"/>
  <c r="R114" i="4"/>
  <c r="F114" i="4" l="1"/>
  <c r="F115" i="4"/>
  <c r="R115" i="4"/>
  <c r="N115" i="4"/>
  <c r="J115" i="4"/>
  <c r="N116" i="4" l="1"/>
  <c r="J116" i="4"/>
  <c r="R116" i="4" l="1"/>
  <c r="F116" i="4" l="1"/>
  <c r="F117" i="4"/>
  <c r="R117" i="4"/>
  <c r="N117" i="4"/>
  <c r="J117" i="4"/>
  <c r="J118" i="4" l="1"/>
  <c r="R118" i="4" l="1"/>
  <c r="N118" i="4"/>
  <c r="F118" i="4" l="1"/>
  <c r="F119" i="4"/>
  <c r="N119" i="4"/>
  <c r="R119" i="4"/>
  <c r="J119" i="4"/>
  <c r="R120" i="4" l="1"/>
  <c r="N120" i="4"/>
  <c r="J120" i="4"/>
  <c r="F120" i="4" l="1"/>
  <c r="F121" i="4"/>
  <c r="R121" i="4"/>
  <c r="N121" i="4"/>
  <c r="J121" i="4"/>
  <c r="J122" i="4" l="1"/>
  <c r="R122" i="4" l="1"/>
  <c r="N122" i="4"/>
  <c r="F122" i="4" l="1"/>
  <c r="F123" i="4"/>
  <c r="N123" i="4"/>
  <c r="R123" i="4"/>
  <c r="J123" i="4"/>
  <c r="E55" i="4" l="1"/>
  <c r="C55" i="4" l="1"/>
  <c r="M55" i="4"/>
  <c r="K55" i="4" s="1"/>
  <c r="Q55" i="4"/>
  <c r="O55" i="4" s="1"/>
  <c r="I55" i="4" l="1"/>
  <c r="W55" i="4" s="1"/>
  <c r="S55" i="4" l="1"/>
  <c r="U55" i="4"/>
  <c r="G55" i="4"/>
  <c r="E56" i="4" l="1"/>
  <c r="C56" i="4" l="1"/>
  <c r="M56" i="4"/>
  <c r="K56" i="4" s="1"/>
  <c r="Q56" i="4"/>
  <c r="O56" i="4" s="1"/>
  <c r="I56" i="4" l="1"/>
  <c r="W56" i="4" s="1"/>
  <c r="S56" i="4" l="1"/>
  <c r="G56" i="4"/>
  <c r="U56" i="4"/>
  <c r="E57" i="4"/>
  <c r="C57" i="4" s="1"/>
  <c r="M57" i="4"/>
  <c r="K57" i="4" s="1"/>
  <c r="Q57" i="4"/>
  <c r="O57" i="4" s="1"/>
  <c r="I57" i="4" l="1"/>
  <c r="G57" i="4" s="1"/>
  <c r="U57" i="4" l="1"/>
  <c r="S57" i="4"/>
  <c r="W57" i="4"/>
  <c r="E58" i="4"/>
  <c r="C58" i="4" l="1"/>
  <c r="M58" i="4"/>
  <c r="K58" i="4" s="1"/>
  <c r="Q58" i="4"/>
  <c r="O58" i="4" s="1"/>
  <c r="I58" i="4" l="1"/>
  <c r="G58" i="4" l="1"/>
  <c r="S58" i="4"/>
  <c r="W58" i="4"/>
  <c r="U58" i="4"/>
  <c r="E59" i="4"/>
  <c r="C59" i="4" s="1"/>
  <c r="M59" i="4"/>
  <c r="K59" i="4" s="1"/>
  <c r="Q59" i="4"/>
  <c r="O59" i="4" s="1"/>
  <c r="I59" i="4" l="1"/>
  <c r="G59" i="4" l="1"/>
  <c r="S59" i="4"/>
  <c r="W59" i="4"/>
  <c r="U59" i="4"/>
  <c r="E60" i="4" l="1"/>
  <c r="C60" i="4" l="1"/>
  <c r="M60" i="4"/>
  <c r="K60" i="4" s="1"/>
  <c r="Q60" i="4"/>
  <c r="O60" i="4" s="1"/>
  <c r="I60" i="4" l="1"/>
  <c r="W60" i="4" s="1"/>
  <c r="G60" i="4" l="1"/>
  <c r="S60" i="4"/>
  <c r="U60" i="4"/>
  <c r="E61" i="4"/>
  <c r="C61" i="4" l="1"/>
  <c r="M61" i="4"/>
  <c r="K61" i="4" s="1"/>
  <c r="Q61" i="4"/>
  <c r="O61" i="4" s="1"/>
  <c r="I61" i="4" l="1"/>
  <c r="G61" i="4" s="1"/>
  <c r="E62" i="4"/>
  <c r="W61" i="4" l="1"/>
  <c r="S61" i="4"/>
  <c r="U61" i="4"/>
  <c r="C62" i="4"/>
  <c r="M62" i="4"/>
  <c r="K62" i="4" s="1"/>
  <c r="Q62" i="4"/>
  <c r="O62" i="4" s="1"/>
  <c r="I62" i="4" l="1"/>
  <c r="W62" i="4" s="1"/>
  <c r="E63" i="4"/>
  <c r="G62" i="4" l="1"/>
  <c r="S62" i="4"/>
  <c r="U62" i="4"/>
  <c r="C63" i="4"/>
  <c r="M63" i="4"/>
  <c r="K63" i="4" s="1"/>
  <c r="Q63" i="4"/>
  <c r="O63" i="4" s="1"/>
  <c r="I63" i="4" l="1"/>
  <c r="G63" i="4" s="1"/>
  <c r="W63" i="4" l="1"/>
  <c r="U63" i="4"/>
  <c r="S63" i="4"/>
  <c r="E64" i="4"/>
  <c r="C64" i="4" l="1"/>
  <c r="M64" i="4"/>
  <c r="K64" i="4" s="1"/>
  <c r="Q64" i="4"/>
  <c r="O64" i="4" s="1"/>
  <c r="I64" i="4" l="1"/>
  <c r="W64" i="4" s="1"/>
  <c r="G64" i="4" l="1"/>
  <c r="S64" i="4"/>
  <c r="U64" i="4"/>
  <c r="E65" i="4"/>
  <c r="C65" i="4" l="1"/>
  <c r="M65" i="4"/>
  <c r="Q65" i="4"/>
  <c r="O65" i="4" s="1"/>
  <c r="I65" i="4" l="1"/>
  <c r="G65" i="4" s="1"/>
  <c r="K65" i="4"/>
  <c r="U65" i="4" l="1"/>
  <c r="S65" i="4"/>
  <c r="W65" i="4"/>
  <c r="E66" i="4"/>
  <c r="C66" i="4" l="1"/>
  <c r="M66" i="4"/>
  <c r="K66" i="4" s="1"/>
  <c r="Q66" i="4"/>
  <c r="O66" i="4" s="1"/>
  <c r="I66" i="4" l="1"/>
  <c r="G66" i="4" l="1"/>
  <c r="S66" i="4"/>
  <c r="W66" i="4"/>
  <c r="U66" i="4"/>
  <c r="E67" i="4" l="1"/>
  <c r="C67" i="4" l="1"/>
  <c r="M67" i="4"/>
  <c r="K67" i="4" s="1"/>
  <c r="Q67" i="4"/>
  <c r="O67" i="4" s="1"/>
  <c r="I67" i="4" l="1"/>
  <c r="G67" i="4" l="1"/>
  <c r="S67" i="4"/>
  <c r="W67" i="4"/>
  <c r="U67" i="4"/>
  <c r="E68" i="4" l="1"/>
  <c r="C68" i="4" l="1"/>
  <c r="M68" i="4"/>
  <c r="K68" i="4" s="1"/>
  <c r="Q68" i="4"/>
  <c r="O68" i="4" s="1"/>
  <c r="I68" i="4" l="1"/>
  <c r="G68" i="4" l="1"/>
  <c r="S68" i="4"/>
  <c r="U68" i="4"/>
  <c r="W68" i="4"/>
  <c r="E69" i="4" l="1"/>
  <c r="C69" i="4" s="1"/>
  <c r="M69" i="4"/>
  <c r="K69" i="4" s="1"/>
  <c r="Q69" i="4"/>
  <c r="O69" i="4" s="1"/>
  <c r="M70" i="4"/>
  <c r="Q70" i="4"/>
  <c r="E70" i="4"/>
  <c r="K70" i="4" l="1"/>
  <c r="C70" i="4"/>
  <c r="I70" i="4"/>
  <c r="I69" i="4"/>
  <c r="W69" i="4" s="1"/>
  <c r="O70" i="4"/>
  <c r="U70" i="4" l="1"/>
  <c r="S70" i="4"/>
  <c r="W70" i="4"/>
  <c r="G69" i="4"/>
  <c r="S69" i="4"/>
  <c r="U69" i="4"/>
  <c r="G70" i="4"/>
  <c r="E71" i="4"/>
  <c r="C71" i="4" l="1"/>
  <c r="M71" i="4"/>
  <c r="K71" i="4" s="1"/>
  <c r="Q71" i="4"/>
  <c r="O71" i="4" s="1"/>
  <c r="M72" i="4"/>
  <c r="Q72" i="4"/>
  <c r="E72" i="4"/>
  <c r="C72" i="4" s="1"/>
  <c r="I71" i="4" l="1"/>
  <c r="W71" i="4" s="1"/>
  <c r="O72" i="4"/>
  <c r="K72" i="4"/>
  <c r="I72" i="4"/>
  <c r="W72" i="4" l="1"/>
  <c r="U72" i="4"/>
  <c r="G71" i="4"/>
  <c r="S71" i="4"/>
  <c r="U71" i="4"/>
  <c r="S72" i="4"/>
  <c r="G72" i="4"/>
  <c r="E73" i="4" l="1"/>
  <c r="C73" i="4" l="1"/>
  <c r="M73" i="4"/>
  <c r="K73" i="4" s="1"/>
  <c r="Q73" i="4"/>
  <c r="O73" i="4" s="1"/>
  <c r="M74" i="4"/>
  <c r="Q74" i="4"/>
  <c r="E74" i="4"/>
  <c r="C74" i="4" s="1"/>
  <c r="I73" i="4" l="1"/>
  <c r="G73" i="4" s="1"/>
  <c r="O74" i="4"/>
  <c r="K74" i="4"/>
  <c r="I74" i="4"/>
  <c r="W73" i="4" l="1"/>
  <c r="S73" i="4"/>
  <c r="U73" i="4"/>
  <c r="S74" i="4"/>
  <c r="G74" i="4"/>
  <c r="U74" i="4"/>
  <c r="W74" i="4"/>
  <c r="E75" i="4" l="1"/>
  <c r="C75" i="4" l="1"/>
  <c r="M75" i="4"/>
  <c r="K75" i="4" s="1"/>
  <c r="Q75" i="4"/>
  <c r="O75" i="4" s="1"/>
  <c r="M76" i="4"/>
  <c r="Q76" i="4"/>
  <c r="E76" i="4"/>
  <c r="C76" i="4" s="1"/>
  <c r="I75" i="4" l="1"/>
  <c r="W75" i="4" s="1"/>
  <c r="O76" i="4"/>
  <c r="K76" i="4"/>
  <c r="I76" i="4"/>
  <c r="W76" i="4" l="1"/>
  <c r="G75" i="4"/>
  <c r="S75" i="4"/>
  <c r="U75" i="4"/>
  <c r="U76" i="4"/>
  <c r="S76" i="4"/>
  <c r="G76" i="4"/>
  <c r="E77" i="4" l="1"/>
  <c r="C77" i="4" l="1"/>
  <c r="M77" i="4"/>
  <c r="K77" i="4" s="1"/>
  <c r="Q77" i="4"/>
  <c r="O77" i="4" s="1"/>
  <c r="M78" i="4"/>
  <c r="K78" i="4" s="1"/>
  <c r="Q78" i="4"/>
  <c r="E78" i="4"/>
  <c r="C78" i="4" s="1"/>
  <c r="I77" i="4" l="1"/>
  <c r="W77" i="4" s="1"/>
  <c r="O78" i="4"/>
  <c r="I78" i="4"/>
  <c r="S78" i="4" s="1"/>
  <c r="W78" i="4" l="1"/>
  <c r="G78" i="4"/>
  <c r="S77" i="4"/>
  <c r="G77" i="4"/>
  <c r="U77" i="4"/>
  <c r="U78" i="4"/>
  <c r="E79" i="4" l="1"/>
  <c r="C79" i="4" l="1"/>
  <c r="M79" i="4"/>
  <c r="K79" i="4" s="1"/>
  <c r="Q79" i="4"/>
  <c r="M80" i="4"/>
  <c r="Q80" i="4"/>
  <c r="E80" i="4"/>
  <c r="C80" i="4" s="1"/>
  <c r="I80" i="4" l="1"/>
  <c r="O80" i="4"/>
  <c r="K80" i="4"/>
  <c r="I79" i="4"/>
  <c r="O79" i="4"/>
  <c r="W80" i="4" l="1"/>
  <c r="S80" i="4"/>
  <c r="U80" i="4"/>
  <c r="W79" i="4"/>
  <c r="S79" i="4"/>
  <c r="U79" i="4"/>
  <c r="G79" i="4"/>
  <c r="G80" i="4"/>
  <c r="E81" i="4"/>
  <c r="C81" i="4" s="1"/>
  <c r="M81" i="4"/>
  <c r="K81" i="4" s="1"/>
  <c r="Q81" i="4"/>
  <c r="O81" i="4" s="1"/>
  <c r="M82" i="4"/>
  <c r="Q82" i="4"/>
  <c r="E82" i="4"/>
  <c r="I82" i="4" l="1"/>
  <c r="I81" i="4"/>
  <c r="S81" i="4"/>
  <c r="C82" i="4"/>
  <c r="K82" i="4"/>
  <c r="G81" i="4"/>
  <c r="W81" i="4"/>
  <c r="U81" i="4"/>
  <c r="O82" i="4"/>
  <c r="U82" i="4" l="1"/>
  <c r="W82" i="4"/>
  <c r="S82" i="4"/>
  <c r="G82" i="4"/>
  <c r="E83" i="4"/>
  <c r="C83" i="4" l="1"/>
  <c r="M83" i="4"/>
  <c r="K83" i="4" s="1"/>
  <c r="Q83" i="4"/>
  <c r="O83" i="4" s="1"/>
  <c r="M84" i="4"/>
  <c r="Q84" i="4"/>
  <c r="E84" i="4"/>
  <c r="C84" i="4" s="1"/>
  <c r="I84" i="4" l="1"/>
  <c r="S84" i="4" s="1"/>
  <c r="I83" i="4"/>
  <c r="W83" i="4"/>
  <c r="O84" i="4"/>
  <c r="K84" i="4"/>
  <c r="W84" i="4" l="1"/>
  <c r="G84" i="4"/>
  <c r="U84" i="4"/>
  <c r="G83" i="4"/>
  <c r="U83" i="4"/>
  <c r="S83" i="4"/>
  <c r="E85" i="4" l="1"/>
  <c r="C85" i="4" l="1"/>
  <c r="M85" i="4"/>
  <c r="K85" i="4" s="1"/>
  <c r="Q85" i="4"/>
  <c r="M86" i="4"/>
  <c r="Q86" i="4"/>
  <c r="E86" i="4"/>
  <c r="C86" i="4" s="1"/>
  <c r="K86" i="4" l="1"/>
  <c r="I85" i="4"/>
  <c r="G85" i="4" s="1"/>
  <c r="O86" i="4"/>
  <c r="I86" i="4"/>
  <c r="O85" i="4"/>
  <c r="W85" i="4" s="1"/>
  <c r="U86" i="4" l="1"/>
  <c r="S85" i="4"/>
  <c r="U85" i="4"/>
  <c r="S86" i="4"/>
  <c r="G86" i="4"/>
  <c r="W86" i="4"/>
  <c r="E87" i="4"/>
  <c r="C87" i="4" l="1"/>
  <c r="M87" i="4"/>
  <c r="K87" i="4" s="1"/>
  <c r="Q87" i="4"/>
  <c r="M88" i="4"/>
  <c r="Q88" i="4"/>
  <c r="E88" i="4"/>
  <c r="C88" i="4" s="1"/>
  <c r="I87" i="4" l="1"/>
  <c r="G87" i="4" s="1"/>
  <c r="I88" i="4"/>
  <c r="O88" i="4"/>
  <c r="K88" i="4"/>
  <c r="O87" i="4"/>
  <c r="W87" i="4" l="1"/>
  <c r="S87" i="4"/>
  <c r="U87" i="4"/>
  <c r="G88" i="4"/>
  <c r="U88" i="4"/>
  <c r="W88" i="4"/>
  <c r="S88" i="4"/>
  <c r="E89" i="4"/>
  <c r="C89" i="4" l="1"/>
  <c r="M89" i="4"/>
  <c r="K89" i="4" s="1"/>
  <c r="Q89" i="4"/>
  <c r="O89" i="4" s="1"/>
  <c r="M90" i="4"/>
  <c r="Q90" i="4"/>
  <c r="E90" i="4"/>
  <c r="C90" i="4" s="1"/>
  <c r="O90" i="4" l="1"/>
  <c r="I90" i="4"/>
  <c r="S90" i="4" s="1"/>
  <c r="K90" i="4"/>
  <c r="I89" i="4"/>
  <c r="W89" i="4" s="1"/>
  <c r="W90" i="4" l="1"/>
  <c r="U90" i="4"/>
  <c r="G90" i="4"/>
  <c r="S89" i="4"/>
  <c r="U89" i="4"/>
  <c r="G89" i="4"/>
  <c r="E91" i="4" l="1"/>
  <c r="C91" i="4" l="1"/>
  <c r="M91" i="4"/>
  <c r="K91" i="4" s="1"/>
  <c r="Q91" i="4"/>
  <c r="M92" i="4"/>
  <c r="Q92" i="4"/>
  <c r="E92" i="4"/>
  <c r="C92" i="4" s="1"/>
  <c r="O92" i="4" l="1"/>
  <c r="I92" i="4"/>
  <c r="K92" i="4"/>
  <c r="U92" i="4" s="1"/>
  <c r="I91" i="4"/>
  <c r="O91" i="4"/>
  <c r="W92" i="4" l="1"/>
  <c r="S91" i="4"/>
  <c r="U91" i="4"/>
  <c r="G91" i="4"/>
  <c r="W91" i="4"/>
  <c r="S92" i="4"/>
  <c r="G92" i="4"/>
  <c r="E93" i="4" l="1"/>
  <c r="C93" i="4" l="1"/>
  <c r="M93" i="4"/>
  <c r="K93" i="4" s="1"/>
  <c r="Q93" i="4"/>
  <c r="O93" i="4" s="1"/>
  <c r="M94" i="4"/>
  <c r="Q94" i="4"/>
  <c r="E94" i="4"/>
  <c r="C94" i="4" s="1"/>
  <c r="I93" i="4" l="1"/>
  <c r="G93" i="4" s="1"/>
  <c r="I94" i="4"/>
  <c r="O94" i="4"/>
  <c r="K94" i="4"/>
  <c r="W93" i="4" l="1"/>
  <c r="U93" i="4"/>
  <c r="S93" i="4"/>
  <c r="G94" i="4"/>
  <c r="S94" i="4"/>
  <c r="U94" i="4"/>
  <c r="W94" i="4"/>
  <c r="E95" i="4"/>
  <c r="C95" i="4" l="1"/>
  <c r="M95" i="4"/>
  <c r="K95" i="4" s="1"/>
  <c r="Q95" i="4"/>
  <c r="O95" i="4" s="1"/>
  <c r="M96" i="4"/>
  <c r="Q96" i="4"/>
  <c r="E96" i="4"/>
  <c r="C96" i="4" s="1"/>
  <c r="K96" i="4" l="1"/>
  <c r="I95" i="4"/>
  <c r="G95" i="4" s="1"/>
  <c r="O96" i="4"/>
  <c r="I96" i="4"/>
  <c r="U96" i="4" l="1"/>
  <c r="W95" i="4"/>
  <c r="S95" i="4"/>
  <c r="U95" i="4"/>
  <c r="W96" i="4"/>
  <c r="G96" i="4"/>
  <c r="S96" i="4"/>
  <c r="E97" i="4"/>
  <c r="C97" i="4" s="1"/>
  <c r="M97" i="4"/>
  <c r="K97" i="4" s="1"/>
  <c r="Q97" i="4"/>
  <c r="M98" i="4"/>
  <c r="Q98" i="4"/>
  <c r="E98" i="4"/>
  <c r="K98" i="4" l="1"/>
  <c r="I97" i="4"/>
  <c r="G97" i="4" s="1"/>
  <c r="O97" i="4"/>
  <c r="W97" i="4" s="1"/>
  <c r="O98" i="4"/>
  <c r="I98" i="4"/>
  <c r="U97" i="4"/>
  <c r="S97" i="4"/>
  <c r="C98" i="4"/>
  <c r="U98" i="4" l="1"/>
  <c r="S98" i="4"/>
  <c r="W98" i="4"/>
  <c r="G98" i="4"/>
  <c r="E99" i="4"/>
  <c r="C99" i="4" l="1"/>
  <c r="M99" i="4"/>
  <c r="K99" i="4" s="1"/>
  <c r="Q99" i="4"/>
  <c r="O99" i="4" s="1"/>
  <c r="M100" i="4"/>
  <c r="Q100" i="4"/>
  <c r="E100" i="4"/>
  <c r="C100" i="4" s="1"/>
  <c r="O100" i="4" l="1"/>
  <c r="I100" i="4"/>
  <c r="S100" i="4" s="1"/>
  <c r="K100" i="4"/>
  <c r="I99" i="4"/>
  <c r="W100" i="4" l="1"/>
  <c r="G100" i="4"/>
  <c r="U100" i="4"/>
  <c r="W99" i="4"/>
  <c r="S99" i="4"/>
  <c r="U99" i="4"/>
  <c r="G99" i="4"/>
  <c r="E101" i="4" l="1"/>
  <c r="C101" i="4" l="1"/>
  <c r="M101" i="4"/>
  <c r="K101" i="4" s="1"/>
  <c r="Q101" i="4"/>
  <c r="M102" i="4"/>
  <c r="Q102" i="4"/>
  <c r="E102" i="4"/>
  <c r="C102" i="4" s="1"/>
  <c r="K102" i="4" l="1"/>
  <c r="I101" i="4"/>
  <c r="U101" i="4" s="1"/>
  <c r="O102" i="4"/>
  <c r="I102" i="4"/>
  <c r="O101" i="4"/>
  <c r="U102" i="4" l="1"/>
  <c r="S101" i="4"/>
  <c r="W101" i="4"/>
  <c r="G101" i="4"/>
  <c r="S102" i="4"/>
  <c r="G102" i="4"/>
  <c r="W102" i="4"/>
  <c r="E103" i="4"/>
  <c r="C103" i="4" l="1"/>
  <c r="M103" i="4"/>
  <c r="K103" i="4" s="1"/>
  <c r="Q103" i="4"/>
  <c r="O103" i="4" s="1"/>
  <c r="M104" i="4"/>
  <c r="Q104" i="4"/>
  <c r="E104" i="4"/>
  <c r="C104" i="4" s="1"/>
  <c r="I103" i="4" l="1"/>
  <c r="W103" i="4" s="1"/>
  <c r="O104" i="4"/>
  <c r="K104" i="4"/>
  <c r="I104" i="4"/>
  <c r="W104" i="4" l="1"/>
  <c r="G103" i="4"/>
  <c r="S103" i="4"/>
  <c r="U103" i="4"/>
  <c r="U104" i="4"/>
  <c r="S104" i="4"/>
  <c r="G104" i="4"/>
  <c r="E105" i="4" l="1"/>
  <c r="C105" i="4" l="1"/>
  <c r="M105" i="4"/>
  <c r="K105" i="4" s="1"/>
  <c r="Q105" i="4"/>
  <c r="M106" i="4"/>
  <c r="Q106" i="4"/>
  <c r="E106" i="4"/>
  <c r="C106" i="4" s="1"/>
  <c r="I105" i="4" l="1"/>
  <c r="G105" i="4" s="1"/>
  <c r="O106" i="4"/>
  <c r="I106" i="4"/>
  <c r="K106" i="4"/>
  <c r="O105" i="4"/>
  <c r="S105" i="4" l="1"/>
  <c r="W105" i="4"/>
  <c r="U105" i="4"/>
  <c r="W106" i="4"/>
  <c r="U106" i="4"/>
  <c r="S106" i="4"/>
  <c r="G106" i="4"/>
  <c r="E107" i="4" l="1"/>
  <c r="C107" i="4" l="1"/>
  <c r="M107" i="4"/>
  <c r="K107" i="4" s="1"/>
  <c r="Q107" i="4"/>
  <c r="O107" i="4" s="1"/>
  <c r="M108" i="4"/>
  <c r="Q108" i="4"/>
  <c r="E108" i="4"/>
  <c r="C108" i="4" s="1"/>
  <c r="O108" i="4" l="1"/>
  <c r="I108" i="4"/>
  <c r="S108" i="4" s="1"/>
  <c r="I107" i="4"/>
  <c r="W107" i="4" s="1"/>
  <c r="K108" i="4"/>
  <c r="G108" i="4" l="1"/>
  <c r="W108" i="4"/>
  <c r="U108" i="4"/>
  <c r="S107" i="4"/>
  <c r="U107" i="4"/>
  <c r="G107" i="4"/>
  <c r="E109" i="4" l="1"/>
  <c r="C109" i="4" l="1"/>
  <c r="M109" i="4"/>
  <c r="K109" i="4" s="1"/>
  <c r="Q109" i="4"/>
  <c r="M110" i="4"/>
  <c r="K110" i="4" s="1"/>
  <c r="Q110" i="4"/>
  <c r="E110" i="4"/>
  <c r="C110" i="4" s="1"/>
  <c r="I109" i="4" l="1"/>
  <c r="G109" i="4" s="1"/>
  <c r="O110" i="4"/>
  <c r="I110" i="4"/>
  <c r="S110" i="4" s="1"/>
  <c r="O109" i="4"/>
  <c r="W109" i="4" l="1"/>
  <c r="S109" i="4"/>
  <c r="U109" i="4"/>
  <c r="W110" i="4"/>
  <c r="G110" i="4"/>
  <c r="U110" i="4"/>
  <c r="E111" i="4"/>
  <c r="C111" i="4" l="1"/>
  <c r="M111" i="4"/>
  <c r="K111" i="4" s="1"/>
  <c r="Q111" i="4"/>
  <c r="O111" i="4" s="1"/>
  <c r="M112" i="4"/>
  <c r="Q112" i="4"/>
  <c r="E112" i="4"/>
  <c r="C112" i="4" s="1"/>
  <c r="I111" i="4" l="1"/>
  <c r="G111" i="4" s="1"/>
  <c r="O112" i="4"/>
  <c r="K112" i="4"/>
  <c r="I112" i="4"/>
  <c r="W111" i="4" l="1"/>
  <c r="U111" i="4"/>
  <c r="S111" i="4"/>
  <c r="S112" i="4"/>
  <c r="G112" i="4"/>
  <c r="U112" i="4"/>
  <c r="W112" i="4"/>
  <c r="E113" i="4" l="1"/>
  <c r="C113" i="4" l="1"/>
  <c r="M113" i="4"/>
  <c r="Q113" i="4"/>
  <c r="O113" i="4" s="1"/>
  <c r="K113" i="4"/>
  <c r="M114" i="4"/>
  <c r="K114" i="4" s="1"/>
  <c r="Q114" i="4"/>
  <c r="E114" i="4"/>
  <c r="C114" i="4" s="1"/>
  <c r="I113" i="4" l="1"/>
  <c r="U113" i="4" s="1"/>
  <c r="O114" i="4"/>
  <c r="I114" i="4"/>
  <c r="U114" i="4" s="1"/>
  <c r="S114" i="4" l="1"/>
  <c r="W114" i="4"/>
  <c r="G114" i="4"/>
  <c r="W113" i="4"/>
  <c r="G113" i="4"/>
  <c r="S113" i="4"/>
  <c r="E115" i="4"/>
  <c r="C115" i="4" s="1"/>
  <c r="M115" i="4"/>
  <c r="K115" i="4" s="1"/>
  <c r="Q115" i="4"/>
  <c r="O115" i="4" s="1"/>
  <c r="M116" i="4"/>
  <c r="Q116" i="4"/>
  <c r="E116" i="4"/>
  <c r="C116" i="4" l="1"/>
  <c r="I116" i="4"/>
  <c r="I115" i="4"/>
  <c r="O116" i="4"/>
  <c r="W115" i="4"/>
  <c r="K116" i="4"/>
  <c r="U116" i="4" l="1"/>
  <c r="W116" i="4"/>
  <c r="G116" i="4"/>
  <c r="S116" i="4"/>
  <c r="U115" i="4"/>
  <c r="S115" i="4"/>
  <c r="G115" i="4"/>
  <c r="E117" i="4"/>
  <c r="C117" i="4" l="1"/>
  <c r="M117" i="4"/>
  <c r="K117" i="4" s="1"/>
  <c r="Q117" i="4"/>
  <c r="O117" i="4" s="1"/>
  <c r="M118" i="4"/>
  <c r="Q118" i="4"/>
  <c r="E118" i="4"/>
  <c r="C118" i="4" s="1"/>
  <c r="I118" i="4" l="1"/>
  <c r="S118" i="4" s="1"/>
  <c r="K118" i="4"/>
  <c r="I117" i="4"/>
  <c r="W117" i="4" s="1"/>
  <c r="O118" i="4"/>
  <c r="G118" i="4" l="1"/>
  <c r="W118" i="4"/>
  <c r="U118" i="4"/>
  <c r="G117" i="4"/>
  <c r="S117" i="4"/>
  <c r="U117" i="4"/>
  <c r="E119" i="4"/>
  <c r="C119" i="4" s="1"/>
  <c r="M119" i="4"/>
  <c r="K119" i="4" s="1"/>
  <c r="Q119" i="4"/>
  <c r="M120" i="4"/>
  <c r="Q120" i="4"/>
  <c r="E120" i="4"/>
  <c r="K120" i="4" l="1"/>
  <c r="O120" i="4"/>
  <c r="C120" i="4"/>
  <c r="I120" i="4"/>
  <c r="S120" i="4" s="1"/>
  <c r="I119" i="4"/>
  <c r="O119" i="4"/>
  <c r="U120" i="4" l="1"/>
  <c r="W120" i="4"/>
  <c r="S119" i="4"/>
  <c r="G120" i="4"/>
  <c r="G119" i="4"/>
  <c r="W119" i="4"/>
  <c r="U119" i="4"/>
  <c r="E121" i="4" l="1"/>
  <c r="C121" i="4" l="1"/>
  <c r="M121" i="4"/>
  <c r="K121" i="4" s="1"/>
  <c r="Q121" i="4"/>
  <c r="O121" i="4" s="1"/>
  <c r="M122" i="4"/>
  <c r="Q122" i="4"/>
  <c r="E122" i="4"/>
  <c r="C122" i="4" s="1"/>
  <c r="O122" i="4" l="1"/>
  <c r="I121" i="4"/>
  <c r="G121" i="4" s="1"/>
  <c r="I122" i="4"/>
  <c r="S122" i="4" s="1"/>
  <c r="K122" i="4"/>
  <c r="U122" i="4" l="1"/>
  <c r="W122" i="4"/>
  <c r="G122" i="4"/>
  <c r="W121" i="4"/>
  <c r="S121" i="4"/>
  <c r="U121" i="4"/>
  <c r="E123" i="4"/>
  <c r="C123" i="4" s="1"/>
  <c r="M123" i="4"/>
  <c r="K123" i="4" s="1"/>
  <c r="Q123" i="4"/>
  <c r="I123" i="4" l="1"/>
  <c r="G123" i="4" s="1"/>
  <c r="O123" i="4"/>
  <c r="W123" i="4" l="1"/>
  <c r="U123" i="4"/>
  <c r="S123" i="4"/>
  <c r="J124" i="4" l="1"/>
  <c r="E124" i="4" l="1"/>
  <c r="F124" i="4" l="1"/>
  <c r="C124" i="4"/>
  <c r="M124" i="4"/>
  <c r="K124" i="4" s="1"/>
  <c r="Q124" i="4"/>
  <c r="O124" i="4" s="1"/>
  <c r="R124" i="4"/>
  <c r="N124" i="4"/>
  <c r="I124" i="4" l="1"/>
  <c r="U124" i="4" s="1"/>
  <c r="W124" i="4" l="1"/>
  <c r="S124" i="4"/>
  <c r="G124" i="4"/>
  <c r="M125" i="4" l="1"/>
  <c r="K125" i="4" s="1"/>
  <c r="Q125" i="4"/>
  <c r="O125" i="4" s="1"/>
  <c r="E125" i="4"/>
  <c r="C125" i="4" s="1"/>
  <c r="J125" i="4"/>
  <c r="F125" i="4"/>
  <c r="R125" i="4"/>
  <c r="N125" i="4"/>
  <c r="I125" i="4" l="1"/>
  <c r="W125" i="4" s="1"/>
  <c r="G125" i="4" l="1"/>
  <c r="U125" i="4"/>
  <c r="S125" i="4"/>
  <c r="J126" i="4"/>
  <c r="R126" i="4" l="1"/>
  <c r="N126" i="4"/>
  <c r="E126" i="4"/>
  <c r="F126" i="4" l="1"/>
  <c r="C126" i="4"/>
  <c r="M126" i="4"/>
  <c r="K126" i="4" s="1"/>
  <c r="Q126" i="4"/>
  <c r="O126" i="4" s="1"/>
  <c r="I126" i="4" l="1"/>
  <c r="R127" i="4"/>
  <c r="E127" i="4"/>
  <c r="J127" i="4"/>
  <c r="G126" i="4" l="1"/>
  <c r="S126" i="4"/>
  <c r="U126" i="4"/>
  <c r="W126" i="4"/>
  <c r="F127" i="4"/>
  <c r="C127" i="4"/>
  <c r="N127" i="4"/>
  <c r="M127" i="4"/>
  <c r="K127" i="4" s="1"/>
  <c r="Q127" i="4"/>
  <c r="O127" i="4" s="1"/>
  <c r="M128" i="4"/>
  <c r="Q128" i="4"/>
  <c r="E128" i="4"/>
  <c r="F128" i="4"/>
  <c r="R128" i="4"/>
  <c r="N128" i="4"/>
  <c r="J128" i="4"/>
  <c r="O128" i="4" l="1"/>
  <c r="I128" i="4"/>
  <c r="I127" i="4"/>
  <c r="K128" i="4"/>
  <c r="C128" i="4"/>
  <c r="S128" i="4" l="1"/>
  <c r="G128" i="4"/>
  <c r="W128" i="4"/>
  <c r="U128" i="4"/>
  <c r="W127" i="4"/>
  <c r="G127" i="4"/>
  <c r="S127" i="4"/>
  <c r="U127" i="4"/>
  <c r="M129" i="4" l="1"/>
  <c r="Q129" i="4"/>
  <c r="O129" i="4" s="1"/>
  <c r="E129" i="4"/>
  <c r="C129" i="4" s="1"/>
  <c r="N129" i="4"/>
  <c r="J129" i="4"/>
  <c r="F129" i="4"/>
  <c r="R129" i="4"/>
  <c r="I129" i="4" l="1"/>
  <c r="W129" i="4"/>
  <c r="S129" i="4"/>
  <c r="G129" i="4"/>
  <c r="K129" i="4"/>
  <c r="U129" i="4" s="1"/>
  <c r="J130" i="4" l="1"/>
  <c r="R130" i="4" l="1"/>
  <c r="N130" i="4"/>
  <c r="E130" i="4"/>
  <c r="C130" i="4" l="1"/>
  <c r="F130" i="4"/>
  <c r="M130" i="4"/>
  <c r="K130" i="4" s="1"/>
  <c r="Q130" i="4"/>
  <c r="O130" i="4" s="1"/>
  <c r="M131" i="4"/>
  <c r="Q131" i="4"/>
  <c r="E131" i="4"/>
  <c r="C131" i="4" s="1"/>
  <c r="F131" i="4"/>
  <c r="R131" i="4"/>
  <c r="N131" i="4"/>
  <c r="J131" i="4"/>
  <c r="O131" i="4" l="1"/>
  <c r="I131" i="4"/>
  <c r="K131" i="4"/>
  <c r="U131" i="4" s="1"/>
  <c r="S131" i="4"/>
  <c r="I130" i="4"/>
  <c r="U130" i="4" s="1"/>
  <c r="W131" i="4"/>
  <c r="G131" i="4" l="1"/>
  <c r="W130" i="4"/>
  <c r="S130" i="4"/>
  <c r="G130" i="4"/>
  <c r="J132" i="4" l="1"/>
  <c r="N132" i="4" l="1"/>
  <c r="E132" i="4"/>
  <c r="R132" i="4"/>
  <c r="F132" i="4" l="1"/>
  <c r="C132" i="4"/>
  <c r="M132" i="4"/>
  <c r="Q132" i="4"/>
  <c r="O132" i="4" s="1"/>
  <c r="K132" i="4"/>
  <c r="M133" i="4"/>
  <c r="Q133" i="4"/>
  <c r="O133" i="4" s="1"/>
  <c r="E133" i="4"/>
  <c r="C133" i="4" s="1"/>
  <c r="F133" i="4"/>
  <c r="N133" i="4"/>
  <c r="R133" i="4"/>
  <c r="J133" i="4"/>
  <c r="I133" i="4" l="1"/>
  <c r="S133" i="4" s="1"/>
  <c r="K133" i="4"/>
  <c r="I132" i="4"/>
  <c r="U132" i="4" s="1"/>
  <c r="U133" i="4" l="1"/>
  <c r="W133" i="4"/>
  <c r="G133" i="4"/>
  <c r="W132" i="4"/>
  <c r="S132" i="4"/>
  <c r="G132" i="4"/>
  <c r="R134" i="4" l="1"/>
  <c r="E134" i="4"/>
  <c r="J134" i="4"/>
  <c r="C134" i="4" l="1"/>
  <c r="F134" i="4"/>
  <c r="N134" i="4"/>
  <c r="M134" i="4"/>
  <c r="K134" i="4" s="1"/>
  <c r="Q134" i="4"/>
  <c r="I134" i="4" s="1"/>
  <c r="M135" i="4"/>
  <c r="Q135" i="4"/>
  <c r="E135" i="4"/>
  <c r="F135" i="4"/>
  <c r="R135" i="4"/>
  <c r="N135" i="4"/>
  <c r="J135" i="4"/>
  <c r="O134" i="4" l="1"/>
  <c r="I135" i="4"/>
  <c r="G135" i="4" s="1"/>
  <c r="W134" i="4"/>
  <c r="S134" i="4"/>
  <c r="O135" i="4"/>
  <c r="W135" i="4" s="1"/>
  <c r="U134" i="4"/>
  <c r="G134" i="4"/>
  <c r="C135" i="4"/>
  <c r="S135" i="4" s="1"/>
  <c r="K135" i="4"/>
  <c r="U135" i="4" l="1"/>
  <c r="J136" i="4"/>
  <c r="R136" i="4" l="1"/>
  <c r="N136" i="4"/>
  <c r="E136" i="4"/>
  <c r="F136" i="4" l="1"/>
  <c r="C136" i="4"/>
  <c r="M136" i="4"/>
  <c r="Q136" i="4"/>
  <c r="K136" i="4"/>
  <c r="M137" i="4"/>
  <c r="Q137" i="4"/>
  <c r="E137" i="4"/>
  <c r="C137" i="4" s="1"/>
  <c r="F137" i="4"/>
  <c r="N137" i="4"/>
  <c r="R137" i="4"/>
  <c r="J137" i="4"/>
  <c r="I137" i="4" l="1"/>
  <c r="O137" i="4"/>
  <c r="I136" i="4"/>
  <c r="K137" i="4"/>
  <c r="S137" i="4"/>
  <c r="O136" i="4"/>
  <c r="G137" i="4" l="1"/>
  <c r="W137" i="4"/>
  <c r="U137" i="4"/>
  <c r="W136" i="4"/>
  <c r="G136" i="4"/>
  <c r="S136" i="4"/>
  <c r="U136" i="4"/>
  <c r="N138" i="4"/>
  <c r="R138" i="4"/>
  <c r="E138" i="4"/>
  <c r="J138" i="4"/>
  <c r="C138" i="4" l="1"/>
  <c r="F138" i="4"/>
  <c r="M138" i="4"/>
  <c r="Q138" i="4"/>
  <c r="O138" i="4" s="1"/>
  <c r="K138" i="4"/>
  <c r="M139" i="4"/>
  <c r="K139" i="4" s="1"/>
  <c r="Q139" i="4"/>
  <c r="O139" i="4" s="1"/>
  <c r="E139" i="4"/>
  <c r="C139" i="4" s="1"/>
  <c r="F139" i="4"/>
  <c r="N139" i="4"/>
  <c r="R139" i="4"/>
  <c r="J139" i="4"/>
  <c r="I139" i="4" l="1"/>
  <c r="I138" i="4"/>
  <c r="W138" i="4" s="1"/>
  <c r="U139" i="4"/>
  <c r="S139" i="4"/>
  <c r="G139" i="4"/>
  <c r="W139" i="4"/>
  <c r="S138" i="4" l="1"/>
  <c r="G138" i="4"/>
  <c r="U138" i="4"/>
  <c r="J140" i="4"/>
  <c r="N140" i="4" l="1"/>
  <c r="E140" i="4"/>
  <c r="R140" i="4"/>
  <c r="F140" i="4" l="1"/>
  <c r="C140" i="4"/>
  <c r="M140" i="4"/>
  <c r="Q140" i="4"/>
  <c r="K140" i="4"/>
  <c r="M141" i="4"/>
  <c r="Q141" i="4"/>
  <c r="E141" i="4"/>
  <c r="C141" i="4" s="1"/>
  <c r="F141" i="4"/>
  <c r="R141" i="4"/>
  <c r="N141" i="4"/>
  <c r="J141" i="4"/>
  <c r="I140" i="4" l="1"/>
  <c r="G140" i="4" s="1"/>
  <c r="I141" i="4"/>
  <c r="S141" i="4" s="1"/>
  <c r="K141" i="4"/>
  <c r="O141" i="4"/>
  <c r="O140" i="4"/>
  <c r="W140" i="4" s="1"/>
  <c r="S140" i="4" l="1"/>
  <c r="U140" i="4"/>
  <c r="U141" i="4"/>
  <c r="G141" i="4"/>
  <c r="W141" i="4"/>
  <c r="J142" i="4" l="1"/>
  <c r="R142" i="4" l="1"/>
  <c r="N142" i="4"/>
  <c r="E142" i="4"/>
  <c r="C142" i="4" l="1"/>
  <c r="F142" i="4"/>
  <c r="M142" i="4"/>
  <c r="I142" i="4" s="1"/>
  <c r="Q142" i="4"/>
  <c r="K142" i="4"/>
  <c r="O142" i="4"/>
  <c r="W142" i="4" l="1"/>
  <c r="G142" i="4"/>
  <c r="S142" i="4"/>
  <c r="U142" i="4"/>
  <c r="U41" i="4" s="1"/>
  <c r="S144" i="4"/>
  <c r="W144" i="4"/>
  <c r="U143" i="4"/>
  <c r="U144" i="4"/>
  <c r="S143" i="4"/>
  <c r="S41" i="4" s="1"/>
  <c r="W143" i="4"/>
  <c r="W41" i="4" s="1"/>
  <c r="G143" i="4" l="1"/>
  <c r="I143" i="4" s="1"/>
  <c r="K143" i="4" s="1"/>
  <c r="M143" i="4" s="1"/>
  <c r="N143" i="4" l="1"/>
  <c r="J143" i="4"/>
  <c r="O143" i="4"/>
  <c r="Q143" i="4" s="1"/>
  <c r="R143" i="4" l="1"/>
  <c r="E143" i="4"/>
  <c r="C143" i="4" l="1"/>
  <c r="F143" i="4"/>
  <c r="G144" i="4"/>
  <c r="I144" i="4"/>
  <c r="K144" i="4"/>
  <c r="M144" i="4"/>
  <c r="O144" i="4"/>
  <c r="Q144" i="4"/>
  <c r="E144" i="4"/>
  <c r="G145" i="4"/>
  <c r="I145" i="4"/>
  <c r="K145" i="4"/>
  <c r="M145" i="4"/>
  <c r="O145" i="4"/>
  <c r="Q145" i="4"/>
  <c r="E145" i="4"/>
  <c r="G146" i="4"/>
  <c r="I146" i="4"/>
  <c r="K146" i="4"/>
  <c r="M146" i="4"/>
  <c r="O146" i="4"/>
  <c r="Q146" i="4"/>
  <c r="E146" i="4"/>
  <c r="G147" i="4"/>
  <c r="I147" i="4"/>
  <c r="K147" i="4"/>
  <c r="M147" i="4"/>
  <c r="O147" i="4"/>
  <c r="Q147" i="4"/>
  <c r="E147" i="4"/>
  <c r="G148" i="4"/>
  <c r="I148" i="4"/>
  <c r="K148" i="4"/>
  <c r="M148" i="4"/>
  <c r="O148" i="4"/>
  <c r="Q148" i="4"/>
  <c r="E148" i="4"/>
  <c r="G149" i="4"/>
  <c r="I149" i="4"/>
  <c r="K149" i="4"/>
  <c r="M149" i="4"/>
  <c r="O149" i="4"/>
  <c r="Q149" i="4"/>
  <c r="E149" i="4"/>
  <c r="G150" i="4"/>
  <c r="I150" i="4"/>
  <c r="K150" i="4"/>
  <c r="M150" i="4"/>
  <c r="O150" i="4"/>
  <c r="Q150" i="4"/>
  <c r="E150" i="4"/>
  <c r="G151" i="4"/>
  <c r="I151" i="4"/>
  <c r="K151" i="4"/>
  <c r="M151" i="4"/>
  <c r="O151" i="4"/>
  <c r="Q151" i="4"/>
  <c r="E151" i="4"/>
  <c r="G152" i="4"/>
  <c r="I152" i="4"/>
  <c r="K152" i="4"/>
  <c r="M152" i="4"/>
  <c r="O152" i="4"/>
  <c r="Q152" i="4"/>
  <c r="E152" i="4"/>
  <c r="G153" i="4"/>
  <c r="I153" i="4"/>
  <c r="K153" i="4"/>
  <c r="M153" i="4"/>
  <c r="O153" i="4"/>
  <c r="Q153" i="4"/>
  <c r="E153" i="4"/>
  <c r="G154" i="4"/>
  <c r="I154" i="4"/>
  <c r="K154" i="4"/>
  <c r="M154" i="4"/>
  <c r="O154" i="4"/>
  <c r="Q154" i="4"/>
  <c r="E154" i="4"/>
  <c r="G155" i="4"/>
  <c r="I155" i="4"/>
  <c r="K155" i="4"/>
  <c r="M155" i="4"/>
  <c r="O155" i="4"/>
  <c r="Q155" i="4"/>
  <c r="E155" i="4"/>
  <c r="G156" i="4"/>
  <c r="I156" i="4"/>
  <c r="K156" i="4"/>
  <c r="M156" i="4"/>
  <c r="O156" i="4"/>
  <c r="Q156" i="4"/>
  <c r="E156" i="4"/>
  <c r="G157" i="4"/>
  <c r="I157" i="4"/>
  <c r="K157" i="4"/>
  <c r="M157" i="4"/>
  <c r="O157" i="4"/>
  <c r="Q157" i="4"/>
  <c r="E157" i="4"/>
  <c r="G158" i="4"/>
  <c r="I158" i="4"/>
  <c r="K158" i="4"/>
  <c r="M158" i="4"/>
  <c r="O158" i="4"/>
  <c r="Q158" i="4"/>
  <c r="E158" i="4"/>
  <c r="G159" i="4"/>
  <c r="I159" i="4"/>
  <c r="K159" i="4"/>
  <c r="M159" i="4"/>
  <c r="O159" i="4"/>
  <c r="Q159" i="4"/>
  <c r="E159" i="4"/>
  <c r="G160" i="4"/>
  <c r="I160" i="4"/>
  <c r="K160" i="4"/>
  <c r="M160" i="4"/>
  <c r="O160" i="4"/>
  <c r="Q160" i="4"/>
  <c r="E160" i="4"/>
  <c r="G161" i="4"/>
  <c r="I161" i="4"/>
  <c r="K161" i="4"/>
  <c r="M161" i="4"/>
  <c r="O161" i="4"/>
  <c r="Q161" i="4"/>
  <c r="E161" i="4"/>
  <c r="G162" i="4"/>
  <c r="I162" i="4"/>
  <c r="K162" i="4"/>
  <c r="M162" i="4"/>
  <c r="O162" i="4"/>
  <c r="Q162" i="4"/>
  <c r="E162" i="4"/>
  <c r="G163" i="4"/>
  <c r="I163" i="4"/>
  <c r="K163" i="4"/>
  <c r="M163" i="4"/>
  <c r="O163" i="4"/>
  <c r="Q163" i="4"/>
  <c r="E163" i="4"/>
  <c r="G164" i="4"/>
  <c r="I164" i="4"/>
  <c r="K164" i="4"/>
  <c r="M164" i="4"/>
  <c r="O164" i="4"/>
  <c r="Q164" i="4"/>
  <c r="E164" i="4"/>
  <c r="G165" i="4"/>
  <c r="I165" i="4"/>
  <c r="K165" i="4"/>
  <c r="M165" i="4"/>
  <c r="O165" i="4"/>
  <c r="Q165" i="4"/>
  <c r="E165" i="4"/>
  <c r="G166" i="4"/>
  <c r="I166" i="4"/>
  <c r="K166" i="4"/>
  <c r="M166" i="4"/>
  <c r="O166" i="4"/>
  <c r="Q166" i="4"/>
  <c r="E166" i="4"/>
  <c r="G167" i="4"/>
  <c r="I167" i="4"/>
  <c r="K167" i="4"/>
  <c r="M167" i="4"/>
  <c r="O167" i="4"/>
  <c r="Q167" i="4"/>
  <c r="E167" i="4"/>
  <c r="G168" i="4"/>
  <c r="I168" i="4"/>
  <c r="K168" i="4"/>
  <c r="M168" i="4"/>
  <c r="O168" i="4"/>
  <c r="Q168" i="4"/>
  <c r="E168" i="4"/>
  <c r="G169" i="4"/>
  <c r="I169" i="4"/>
  <c r="K169" i="4"/>
  <c r="M169" i="4"/>
  <c r="O169" i="4"/>
  <c r="Q169" i="4"/>
  <c r="E169" i="4"/>
  <c r="G170" i="4"/>
  <c r="I170" i="4"/>
  <c r="K170" i="4"/>
  <c r="M170" i="4"/>
  <c r="O170" i="4"/>
  <c r="Q170" i="4"/>
  <c r="E170" i="4"/>
  <c r="G171" i="4"/>
  <c r="I171" i="4"/>
  <c r="K171" i="4"/>
  <c r="M171" i="4"/>
  <c r="O171" i="4"/>
  <c r="Q171" i="4"/>
  <c r="E171" i="4"/>
  <c r="G172" i="4"/>
  <c r="I172" i="4"/>
  <c r="K172" i="4"/>
  <c r="M172" i="4"/>
  <c r="O172" i="4"/>
  <c r="Q172" i="4"/>
  <c r="E172" i="4"/>
  <c r="G173" i="4"/>
  <c r="I173" i="4"/>
  <c r="K173" i="4"/>
  <c r="M173" i="4"/>
  <c r="O173" i="4"/>
  <c r="Q173" i="4"/>
  <c r="E173" i="4"/>
  <c r="G174" i="4"/>
  <c r="I174" i="4"/>
  <c r="K174" i="4"/>
  <c r="M174" i="4"/>
  <c r="O174" i="4"/>
  <c r="Q174" i="4"/>
  <c r="E174" i="4"/>
  <c r="G175" i="4"/>
  <c r="I175" i="4"/>
  <c r="K175" i="4"/>
  <c r="M175" i="4"/>
  <c r="O175" i="4"/>
  <c r="Q175" i="4"/>
  <c r="E175" i="4"/>
  <c r="G176" i="4"/>
  <c r="I176" i="4"/>
  <c r="K176" i="4"/>
  <c r="M176" i="4"/>
  <c r="O176" i="4"/>
  <c r="Q176" i="4"/>
  <c r="E176" i="4"/>
  <c r="G177" i="4"/>
  <c r="I177" i="4"/>
  <c r="K177" i="4"/>
  <c r="M177" i="4"/>
  <c r="O177" i="4"/>
  <c r="Q177" i="4"/>
  <c r="E177" i="4"/>
  <c r="G178" i="4"/>
  <c r="I178" i="4"/>
  <c r="K178" i="4"/>
  <c r="M178" i="4"/>
  <c r="O178" i="4"/>
  <c r="Q178" i="4"/>
  <c r="E178" i="4"/>
  <c r="G179" i="4"/>
  <c r="I179" i="4"/>
  <c r="K179" i="4"/>
  <c r="M179" i="4"/>
  <c r="O179" i="4"/>
  <c r="Q179" i="4"/>
  <c r="E179" i="4"/>
  <c r="G180" i="4"/>
  <c r="I180" i="4"/>
  <c r="K180" i="4"/>
  <c r="M180" i="4"/>
  <c r="O180" i="4"/>
  <c r="Q180" i="4"/>
  <c r="E180" i="4"/>
  <c r="G181" i="4"/>
  <c r="I181" i="4"/>
  <c r="K181" i="4"/>
  <c r="M181" i="4"/>
  <c r="O181" i="4"/>
  <c r="Q181" i="4"/>
  <c r="E181" i="4"/>
  <c r="G182" i="4"/>
  <c r="I182" i="4"/>
  <c r="K182" i="4"/>
  <c r="M182" i="4"/>
  <c r="O182" i="4"/>
  <c r="Q182" i="4"/>
  <c r="E182" i="4"/>
  <c r="G183" i="4"/>
  <c r="I183" i="4"/>
  <c r="K183" i="4"/>
  <c r="M183" i="4"/>
  <c r="O183" i="4"/>
  <c r="Q183" i="4"/>
  <c r="E183" i="4"/>
  <c r="G184" i="4"/>
  <c r="I184" i="4"/>
  <c r="K184" i="4"/>
  <c r="M184" i="4"/>
  <c r="O184" i="4"/>
  <c r="Q184" i="4"/>
  <c r="E184" i="4"/>
  <c r="G185" i="4"/>
  <c r="I185" i="4"/>
  <c r="K185" i="4"/>
  <c r="M185" i="4"/>
  <c r="O185" i="4"/>
  <c r="Q185" i="4"/>
  <c r="E185" i="4"/>
  <c r="G186" i="4"/>
  <c r="I186" i="4"/>
  <c r="K186" i="4"/>
  <c r="M186" i="4"/>
  <c r="O186" i="4"/>
  <c r="Q186" i="4"/>
  <c r="E186" i="4"/>
  <c r="G187" i="4"/>
  <c r="I187" i="4"/>
  <c r="K187" i="4"/>
  <c r="M187" i="4"/>
  <c r="O187" i="4"/>
  <c r="Q187" i="4"/>
  <c r="E187" i="4"/>
  <c r="G188" i="4"/>
  <c r="I188" i="4"/>
  <c r="K188" i="4"/>
  <c r="M188" i="4"/>
  <c r="O188" i="4"/>
  <c r="Q188" i="4"/>
  <c r="E188" i="4"/>
  <c r="G189" i="4"/>
  <c r="I189" i="4"/>
  <c r="K189" i="4"/>
  <c r="M189" i="4"/>
  <c r="O189" i="4"/>
  <c r="Q189" i="4"/>
  <c r="E189" i="4"/>
  <c r="G190" i="4"/>
  <c r="I190" i="4"/>
  <c r="K190" i="4"/>
  <c r="M190" i="4"/>
  <c r="O190" i="4"/>
  <c r="Q190" i="4"/>
  <c r="E190" i="4"/>
  <c r="G191" i="4"/>
  <c r="I191" i="4"/>
  <c r="K191" i="4"/>
  <c r="M191" i="4"/>
  <c r="O191" i="4"/>
  <c r="Q191" i="4"/>
  <c r="E191" i="4"/>
  <c r="G192" i="4"/>
  <c r="I192" i="4"/>
  <c r="K192" i="4"/>
  <c r="M192" i="4"/>
  <c r="O192" i="4"/>
  <c r="Q192" i="4"/>
  <c r="E192" i="4"/>
  <c r="G193" i="4"/>
  <c r="I193" i="4"/>
  <c r="K193" i="4"/>
  <c r="M193" i="4"/>
  <c r="O193" i="4"/>
  <c r="Q193" i="4"/>
  <c r="E193" i="4"/>
  <c r="G194" i="4"/>
  <c r="I194" i="4"/>
  <c r="K194" i="4"/>
  <c r="M194" i="4"/>
  <c r="O194" i="4"/>
  <c r="Q194" i="4"/>
  <c r="E194" i="4"/>
  <c r="G195" i="4"/>
  <c r="I195" i="4"/>
  <c r="K195" i="4"/>
  <c r="M195" i="4"/>
  <c r="O195" i="4"/>
  <c r="Q195" i="4"/>
  <c r="E195" i="4"/>
  <c r="G196" i="4"/>
  <c r="I196" i="4"/>
  <c r="K196" i="4"/>
  <c r="M196" i="4"/>
  <c r="O196" i="4"/>
  <c r="Q196" i="4"/>
  <c r="E196" i="4"/>
  <c r="G197" i="4"/>
  <c r="I197" i="4"/>
  <c r="K197" i="4"/>
  <c r="M197" i="4"/>
  <c r="O197" i="4"/>
  <c r="Q197" i="4"/>
  <c r="E197" i="4"/>
  <c r="G198" i="4"/>
  <c r="I198" i="4"/>
  <c r="K198" i="4"/>
  <c r="M198" i="4"/>
  <c r="O198" i="4"/>
  <c r="Q198" i="4"/>
  <c r="E198" i="4"/>
  <c r="G199" i="4"/>
  <c r="I199" i="4"/>
  <c r="K199" i="4"/>
  <c r="M199" i="4"/>
  <c r="O199" i="4"/>
  <c r="Q199" i="4"/>
  <c r="E199" i="4"/>
  <c r="G200" i="4"/>
  <c r="I200" i="4"/>
  <c r="K200" i="4"/>
  <c r="M200" i="4"/>
  <c r="O200" i="4"/>
  <c r="Q200" i="4"/>
  <c r="E200" i="4"/>
  <c r="G201" i="4"/>
  <c r="I201" i="4"/>
  <c r="K201" i="4"/>
  <c r="M201" i="4"/>
  <c r="O201" i="4"/>
  <c r="Q201" i="4"/>
  <c r="E201" i="4"/>
  <c r="G202" i="4"/>
  <c r="I202" i="4"/>
  <c r="K202" i="4"/>
  <c r="M202" i="4"/>
  <c r="O202" i="4"/>
  <c r="Q202" i="4"/>
  <c r="E202" i="4"/>
  <c r="G203" i="4"/>
  <c r="I203" i="4"/>
  <c r="K203" i="4"/>
  <c r="M203" i="4"/>
  <c r="O203" i="4"/>
  <c r="Q203" i="4"/>
  <c r="E203" i="4"/>
  <c r="G204" i="4"/>
  <c r="I204" i="4"/>
  <c r="K204" i="4"/>
  <c r="M204" i="4"/>
  <c r="O204" i="4"/>
  <c r="Q204" i="4"/>
  <c r="E204" i="4"/>
  <c r="G205" i="4"/>
  <c r="I205" i="4"/>
  <c r="K205" i="4"/>
  <c r="M205" i="4"/>
  <c r="O205" i="4"/>
  <c r="Q205" i="4"/>
  <c r="E205" i="4"/>
  <c r="G206" i="4"/>
  <c r="I206" i="4"/>
  <c r="K206" i="4"/>
  <c r="M206" i="4"/>
  <c r="O206" i="4"/>
  <c r="Q206" i="4"/>
  <c r="E206" i="4"/>
  <c r="G207" i="4"/>
  <c r="I207" i="4"/>
  <c r="K207" i="4"/>
  <c r="M207" i="4"/>
  <c r="O207" i="4"/>
  <c r="Q207" i="4"/>
  <c r="E207" i="4"/>
  <c r="G208" i="4"/>
  <c r="I208" i="4"/>
  <c r="K208" i="4"/>
  <c r="M208" i="4"/>
  <c r="O208" i="4"/>
  <c r="Q208" i="4"/>
  <c r="E208" i="4"/>
  <c r="G209" i="4"/>
  <c r="I209" i="4"/>
  <c r="K209" i="4"/>
  <c r="M209" i="4"/>
  <c r="O209" i="4"/>
  <c r="Q209" i="4"/>
  <c r="E209" i="4"/>
  <c r="G210" i="4"/>
  <c r="I210" i="4"/>
  <c r="K210" i="4"/>
  <c r="M210" i="4"/>
  <c r="O210" i="4"/>
  <c r="Q210" i="4"/>
  <c r="E210" i="4"/>
  <c r="G211" i="4"/>
  <c r="I211" i="4"/>
  <c r="K211" i="4"/>
  <c r="M211" i="4"/>
  <c r="O211" i="4"/>
  <c r="Q211" i="4"/>
  <c r="E211" i="4"/>
  <c r="G212" i="4"/>
  <c r="I212" i="4"/>
  <c r="K212" i="4"/>
  <c r="M212" i="4"/>
  <c r="O212" i="4"/>
  <c r="Q212" i="4"/>
  <c r="E212" i="4"/>
  <c r="G213" i="4"/>
  <c r="I213" i="4"/>
  <c r="K213" i="4"/>
  <c r="M213" i="4"/>
  <c r="O213" i="4"/>
  <c r="Q213" i="4"/>
  <c r="E213" i="4"/>
  <c r="G214" i="4"/>
  <c r="I214" i="4"/>
  <c r="K214" i="4"/>
  <c r="M214" i="4"/>
  <c r="O214" i="4"/>
  <c r="Q214" i="4"/>
  <c r="E214" i="4"/>
  <c r="G215" i="4"/>
  <c r="I215" i="4"/>
  <c r="K215" i="4"/>
  <c r="M215" i="4"/>
  <c r="O215" i="4"/>
  <c r="Q215" i="4"/>
  <c r="E215" i="4"/>
  <c r="G216" i="4"/>
  <c r="I216" i="4"/>
  <c r="K216" i="4"/>
  <c r="M216" i="4"/>
  <c r="O216" i="4"/>
  <c r="Q216" i="4"/>
  <c r="E216" i="4"/>
  <c r="G217" i="4"/>
  <c r="I217" i="4"/>
  <c r="K217" i="4"/>
  <c r="M217" i="4"/>
  <c r="O217" i="4"/>
  <c r="Q217" i="4"/>
  <c r="E217" i="4"/>
  <c r="G218" i="4"/>
  <c r="I218" i="4"/>
  <c r="K218" i="4"/>
  <c r="M218" i="4"/>
  <c r="O218" i="4"/>
  <c r="Q218" i="4"/>
  <c r="E218" i="4"/>
  <c r="G219" i="4"/>
  <c r="I219" i="4"/>
  <c r="K219" i="4"/>
  <c r="M219" i="4"/>
  <c r="O219" i="4"/>
  <c r="Q219" i="4"/>
  <c r="E219" i="4"/>
  <c r="G220" i="4"/>
  <c r="I220" i="4"/>
  <c r="K220" i="4"/>
  <c r="M220" i="4"/>
  <c r="O220" i="4"/>
  <c r="Q220" i="4"/>
  <c r="E220" i="4"/>
  <c r="G221" i="4"/>
  <c r="I221" i="4"/>
  <c r="K221" i="4"/>
  <c r="M221" i="4"/>
  <c r="O221" i="4"/>
  <c r="Q221" i="4"/>
  <c r="E221" i="4"/>
  <c r="G222" i="4"/>
  <c r="I222" i="4"/>
  <c r="K222" i="4"/>
  <c r="M222" i="4"/>
  <c r="O222" i="4"/>
  <c r="Q222" i="4"/>
  <c r="E222" i="4"/>
  <c r="G223" i="4"/>
  <c r="I223" i="4"/>
  <c r="K223" i="4"/>
  <c r="M223" i="4"/>
  <c r="O223" i="4"/>
  <c r="Q223" i="4"/>
  <c r="E223" i="4"/>
  <c r="G224" i="4"/>
  <c r="I224" i="4"/>
  <c r="K224" i="4"/>
  <c r="M224" i="4"/>
  <c r="O224" i="4"/>
  <c r="Q224" i="4"/>
  <c r="E224" i="4"/>
  <c r="G225" i="4"/>
  <c r="I225" i="4"/>
  <c r="K225" i="4"/>
  <c r="M225" i="4"/>
  <c r="O225" i="4"/>
  <c r="Q225" i="4"/>
  <c r="E225" i="4"/>
  <c r="G226" i="4"/>
  <c r="I226" i="4"/>
  <c r="K226" i="4"/>
  <c r="M226" i="4"/>
  <c r="O226" i="4"/>
  <c r="Q226" i="4"/>
  <c r="E226" i="4"/>
  <c r="G227" i="4"/>
  <c r="I227" i="4"/>
  <c r="K227" i="4"/>
  <c r="M227" i="4"/>
  <c r="O227" i="4"/>
  <c r="Q227" i="4"/>
  <c r="E227" i="4"/>
  <c r="G228" i="4"/>
  <c r="I228" i="4"/>
  <c r="K228" i="4"/>
  <c r="M228" i="4"/>
  <c r="O228" i="4"/>
  <c r="Q228" i="4"/>
  <c r="E228" i="4"/>
  <c r="G229" i="4"/>
  <c r="I229" i="4"/>
  <c r="K229" i="4"/>
  <c r="M229" i="4"/>
  <c r="O229" i="4"/>
  <c r="Q229" i="4"/>
  <c r="E229" i="4"/>
  <c r="G230" i="4"/>
  <c r="I230" i="4"/>
  <c r="K230" i="4"/>
  <c r="M230" i="4"/>
  <c r="O230" i="4"/>
  <c r="Q230" i="4"/>
  <c r="E230" i="4"/>
  <c r="G231" i="4"/>
  <c r="I231" i="4"/>
  <c r="K231" i="4"/>
  <c r="M231" i="4"/>
  <c r="O231" i="4"/>
  <c r="Q231" i="4"/>
  <c r="E231" i="4"/>
  <c r="G232" i="4"/>
  <c r="I232" i="4"/>
  <c r="K232" i="4"/>
  <c r="M232" i="4"/>
  <c r="O232" i="4"/>
  <c r="Q232" i="4"/>
  <c r="E232" i="4"/>
  <c r="G233" i="4"/>
  <c r="I233" i="4"/>
  <c r="K233" i="4"/>
  <c r="M233" i="4"/>
  <c r="O233" i="4"/>
  <c r="Q233" i="4"/>
  <c r="E233" i="4"/>
  <c r="G234" i="4"/>
  <c r="I234" i="4"/>
  <c r="K234" i="4"/>
  <c r="M234" i="4"/>
  <c r="O234" i="4"/>
  <c r="Q234" i="4"/>
  <c r="E234" i="4"/>
  <c r="G235" i="4"/>
  <c r="I235" i="4"/>
  <c r="K235" i="4"/>
  <c r="M235" i="4"/>
  <c r="O235" i="4"/>
  <c r="Q235" i="4"/>
  <c r="E235" i="4"/>
  <c r="G236" i="4"/>
  <c r="I236" i="4"/>
  <c r="K236" i="4"/>
  <c r="M236" i="4"/>
  <c r="O236" i="4"/>
  <c r="Q236" i="4"/>
  <c r="E236" i="4"/>
  <c r="G237" i="4"/>
  <c r="I237" i="4"/>
  <c r="K237" i="4"/>
  <c r="M237" i="4"/>
  <c r="O237" i="4"/>
  <c r="Q237" i="4"/>
  <c r="E237" i="4"/>
  <c r="G238" i="4"/>
  <c r="I238" i="4"/>
  <c r="K238" i="4"/>
  <c r="M238" i="4"/>
  <c r="O238" i="4"/>
  <c r="Q238" i="4"/>
  <c r="E238" i="4"/>
  <c r="G239" i="4"/>
  <c r="I239" i="4"/>
  <c r="K239" i="4"/>
  <c r="M239" i="4"/>
  <c r="O239" i="4"/>
  <c r="Q239" i="4"/>
  <c r="E239" i="4"/>
  <c r="G240" i="4"/>
  <c r="I240" i="4"/>
  <c r="K240" i="4"/>
  <c r="M240" i="4"/>
  <c r="O240" i="4"/>
  <c r="Q240" i="4"/>
  <c r="E240" i="4"/>
  <c r="G241" i="4"/>
  <c r="I241" i="4"/>
  <c r="K241" i="4"/>
  <c r="M241" i="4"/>
  <c r="O241" i="4"/>
  <c r="Q241" i="4"/>
  <c r="E241" i="4"/>
  <c r="G242" i="4"/>
  <c r="I242" i="4"/>
  <c r="K242" i="4"/>
  <c r="M242" i="4"/>
  <c r="O242" i="4"/>
  <c r="Q242" i="4"/>
  <c r="E242" i="4"/>
  <c r="G243" i="4"/>
  <c r="I243" i="4"/>
  <c r="K243" i="4"/>
  <c r="M243" i="4"/>
  <c r="O243" i="4"/>
  <c r="Q243" i="4"/>
  <c r="E243" i="4"/>
  <c r="G244" i="4"/>
  <c r="I244" i="4"/>
  <c r="K244" i="4"/>
  <c r="M244" i="4"/>
  <c r="O244" i="4"/>
  <c r="Q244" i="4"/>
  <c r="E244" i="4"/>
  <c r="G245" i="4"/>
  <c r="I245" i="4"/>
  <c r="K245" i="4"/>
  <c r="M245" i="4"/>
  <c r="O245" i="4"/>
  <c r="Q245" i="4"/>
  <c r="E245" i="4"/>
  <c r="G246" i="4"/>
  <c r="I246" i="4"/>
  <c r="K246" i="4"/>
  <c r="M246" i="4"/>
  <c r="O246" i="4"/>
  <c r="Q246" i="4"/>
  <c r="E246" i="4"/>
  <c r="G247" i="4"/>
  <c r="I247" i="4"/>
  <c r="K247" i="4"/>
  <c r="M247" i="4"/>
  <c r="O247" i="4"/>
  <c r="Q247" i="4"/>
  <c r="E247" i="4"/>
  <c r="G248" i="4"/>
  <c r="I248" i="4"/>
  <c r="K248" i="4"/>
  <c r="M248" i="4"/>
  <c r="O248" i="4"/>
  <c r="Q248" i="4"/>
  <c r="E248" i="4"/>
  <c r="G249" i="4"/>
  <c r="I249" i="4"/>
  <c r="K249" i="4"/>
  <c r="M249" i="4"/>
  <c r="O249" i="4"/>
  <c r="Q249" i="4"/>
  <c r="E249" i="4"/>
  <c r="G250" i="4"/>
  <c r="I250" i="4"/>
  <c r="K250" i="4"/>
  <c r="M250" i="4"/>
  <c r="O250" i="4"/>
  <c r="Q250" i="4"/>
  <c r="E250" i="4"/>
  <c r="G251" i="4"/>
  <c r="I251" i="4"/>
  <c r="K251" i="4"/>
  <c r="M251" i="4"/>
  <c r="O251" i="4"/>
  <c r="Q251" i="4"/>
  <c r="E251" i="4"/>
  <c r="G252" i="4"/>
  <c r="I252" i="4"/>
  <c r="K252" i="4"/>
  <c r="M252" i="4"/>
  <c r="O252" i="4"/>
  <c r="Q252" i="4"/>
  <c r="E252" i="4"/>
  <c r="G253" i="4"/>
  <c r="I253" i="4"/>
  <c r="K253" i="4"/>
  <c r="M253" i="4"/>
  <c r="O253" i="4"/>
  <c r="Q253" i="4"/>
  <c r="E253" i="4"/>
  <c r="G254" i="4"/>
  <c r="I254" i="4"/>
  <c r="K254" i="4"/>
  <c r="M254" i="4"/>
  <c r="O254" i="4"/>
  <c r="Q254" i="4"/>
  <c r="E254" i="4"/>
  <c r="G255" i="4"/>
  <c r="I255" i="4"/>
  <c r="K255" i="4"/>
  <c r="M255" i="4"/>
  <c r="O255" i="4"/>
  <c r="Q255" i="4"/>
  <c r="E255" i="4"/>
  <c r="G256" i="4"/>
  <c r="I256" i="4"/>
  <c r="K256" i="4"/>
  <c r="M256" i="4"/>
  <c r="O256" i="4"/>
  <c r="Q256" i="4"/>
  <c r="E256" i="4"/>
  <c r="G257" i="4"/>
  <c r="I257" i="4"/>
  <c r="K257" i="4"/>
  <c r="M257" i="4"/>
  <c r="O257" i="4"/>
  <c r="Q257" i="4"/>
  <c r="E257" i="4"/>
  <c r="G258" i="4"/>
  <c r="I258" i="4"/>
  <c r="K258" i="4"/>
  <c r="M258" i="4"/>
  <c r="O258" i="4"/>
  <c r="Q258" i="4"/>
  <c r="E258" i="4"/>
  <c r="G259" i="4"/>
  <c r="I259" i="4"/>
  <c r="K259" i="4"/>
  <c r="M259" i="4"/>
  <c r="O259" i="4"/>
  <c r="Q259" i="4"/>
  <c r="E259" i="4"/>
  <c r="G260" i="4"/>
  <c r="I260" i="4"/>
  <c r="K260" i="4"/>
  <c r="M260" i="4"/>
  <c r="O260" i="4"/>
  <c r="Q260" i="4"/>
  <c r="E260" i="4"/>
  <c r="G261" i="4"/>
  <c r="I261" i="4"/>
  <c r="K261" i="4"/>
  <c r="M261" i="4"/>
  <c r="O261" i="4"/>
  <c r="Q261" i="4"/>
  <c r="E261" i="4"/>
  <c r="G262" i="4"/>
  <c r="I262" i="4"/>
  <c r="K262" i="4"/>
  <c r="M262" i="4"/>
  <c r="O262" i="4"/>
  <c r="Q262" i="4"/>
  <c r="E262" i="4"/>
  <c r="G263" i="4"/>
  <c r="I263" i="4"/>
  <c r="K263" i="4"/>
  <c r="M263" i="4"/>
  <c r="O263" i="4"/>
  <c r="Q263" i="4"/>
  <c r="E263" i="4"/>
  <c r="G264" i="4"/>
  <c r="I264" i="4"/>
  <c r="K264" i="4"/>
  <c r="M264" i="4"/>
  <c r="O264" i="4"/>
  <c r="Q264" i="4"/>
  <c r="E264" i="4"/>
  <c r="G265" i="4"/>
  <c r="I265" i="4"/>
  <c r="K265" i="4"/>
  <c r="M265" i="4"/>
  <c r="O265" i="4"/>
  <c r="Q265" i="4"/>
  <c r="E265" i="4"/>
  <c r="G266" i="4"/>
  <c r="I266" i="4"/>
  <c r="K266" i="4"/>
  <c r="M266" i="4"/>
  <c r="O266" i="4"/>
  <c r="Q266" i="4"/>
  <c r="E266" i="4"/>
  <c r="G267" i="4"/>
  <c r="I267" i="4"/>
  <c r="K267" i="4"/>
  <c r="M267" i="4"/>
  <c r="O267" i="4"/>
  <c r="Q267" i="4"/>
  <c r="E267" i="4"/>
  <c r="G268" i="4"/>
  <c r="I268" i="4"/>
  <c r="K268" i="4"/>
  <c r="M268" i="4"/>
  <c r="O268" i="4"/>
  <c r="Q268" i="4"/>
  <c r="E268" i="4"/>
  <c r="G269" i="4"/>
  <c r="I269" i="4"/>
  <c r="K269" i="4"/>
  <c r="M269" i="4"/>
  <c r="O269" i="4"/>
  <c r="Q269" i="4"/>
  <c r="E269" i="4"/>
  <c r="G270" i="4"/>
  <c r="I270" i="4"/>
  <c r="K270" i="4"/>
  <c r="M270" i="4"/>
  <c r="O270" i="4"/>
  <c r="Q270" i="4"/>
  <c r="E270" i="4"/>
  <c r="G271" i="4"/>
  <c r="I271" i="4"/>
  <c r="K271" i="4"/>
  <c r="M271" i="4"/>
  <c r="O271" i="4"/>
  <c r="Q271" i="4"/>
  <c r="E271" i="4"/>
  <c r="G272" i="4"/>
  <c r="I272" i="4"/>
  <c r="K272" i="4"/>
  <c r="M272" i="4"/>
  <c r="O272" i="4"/>
  <c r="Q272" i="4"/>
  <c r="E272" i="4"/>
  <c r="G273" i="4"/>
  <c r="I273" i="4"/>
  <c r="K273" i="4"/>
  <c r="M273" i="4"/>
  <c r="O273" i="4"/>
  <c r="Q273" i="4"/>
  <c r="E273" i="4"/>
  <c r="G274" i="4"/>
  <c r="I274" i="4"/>
  <c r="K274" i="4"/>
  <c r="M274" i="4"/>
  <c r="O274" i="4"/>
  <c r="Q274" i="4"/>
  <c r="E274" i="4"/>
  <c r="G275" i="4"/>
  <c r="I275" i="4"/>
  <c r="K275" i="4"/>
  <c r="M275" i="4"/>
  <c r="O275" i="4"/>
  <c r="Q275" i="4"/>
  <c r="E275" i="4"/>
  <c r="G276" i="4"/>
  <c r="I276" i="4"/>
  <c r="K276" i="4"/>
  <c r="M276" i="4"/>
  <c r="O276" i="4"/>
  <c r="Q276" i="4"/>
  <c r="E276" i="4"/>
  <c r="G277" i="4"/>
  <c r="I277" i="4"/>
  <c r="K277" i="4"/>
  <c r="M277" i="4"/>
  <c r="O277" i="4"/>
  <c r="Q277" i="4"/>
  <c r="E277" i="4"/>
  <c r="G278" i="4"/>
  <c r="I278" i="4"/>
  <c r="K278" i="4"/>
  <c r="M278" i="4"/>
  <c r="O278" i="4"/>
  <c r="Q278" i="4"/>
  <c r="E278" i="4"/>
  <c r="G279" i="4"/>
  <c r="I279" i="4"/>
  <c r="K279" i="4"/>
  <c r="M279" i="4"/>
  <c r="O279" i="4"/>
  <c r="Q279" i="4"/>
  <c r="E279" i="4"/>
  <c r="G280" i="4"/>
  <c r="I280" i="4"/>
  <c r="K280" i="4"/>
  <c r="M280" i="4"/>
  <c r="O280" i="4"/>
  <c r="Q280" i="4"/>
  <c r="E280" i="4"/>
  <c r="G281" i="4"/>
  <c r="I281" i="4"/>
  <c r="K281" i="4"/>
  <c r="M281" i="4"/>
  <c r="O281" i="4"/>
  <c r="Q281" i="4"/>
  <c r="E281" i="4"/>
  <c r="G282" i="4"/>
  <c r="I282" i="4"/>
  <c r="K282" i="4"/>
  <c r="M282" i="4"/>
  <c r="O282" i="4"/>
  <c r="Q282" i="4"/>
  <c r="E282" i="4"/>
  <c r="G283" i="4"/>
  <c r="I283" i="4"/>
  <c r="K283" i="4"/>
  <c r="M283" i="4"/>
  <c r="O283" i="4"/>
  <c r="Q283" i="4"/>
  <c r="E283" i="4"/>
  <c r="G284" i="4"/>
  <c r="I284" i="4"/>
  <c r="K284" i="4"/>
  <c r="M284" i="4"/>
  <c r="O284" i="4"/>
  <c r="Q284" i="4"/>
  <c r="E284" i="4"/>
  <c r="G285" i="4"/>
  <c r="I285" i="4"/>
  <c r="K285" i="4"/>
  <c r="M285" i="4"/>
  <c r="O285" i="4"/>
  <c r="Q285" i="4"/>
  <c r="E285" i="4"/>
  <c r="G286" i="4"/>
  <c r="I286" i="4"/>
  <c r="K286" i="4"/>
  <c r="M286" i="4"/>
  <c r="O286" i="4"/>
  <c r="Q286" i="4"/>
  <c r="E286" i="4"/>
  <c r="G287" i="4"/>
  <c r="I287" i="4"/>
  <c r="K287" i="4"/>
  <c r="M287" i="4"/>
  <c r="O287" i="4"/>
  <c r="Q287" i="4"/>
  <c r="E287" i="4"/>
  <c r="G288" i="4"/>
  <c r="I288" i="4"/>
  <c r="K288" i="4"/>
  <c r="M288" i="4"/>
  <c r="O288" i="4"/>
  <c r="Q288" i="4"/>
  <c r="E288" i="4"/>
  <c r="G289" i="4"/>
  <c r="I289" i="4"/>
  <c r="K289" i="4"/>
  <c r="M289" i="4"/>
  <c r="O289" i="4"/>
  <c r="Q289" i="4"/>
  <c r="E289" i="4"/>
  <c r="G290" i="4"/>
  <c r="I290" i="4"/>
  <c r="K290" i="4"/>
  <c r="M290" i="4"/>
  <c r="O290" i="4"/>
  <c r="Q290" i="4"/>
  <c r="E290" i="4"/>
  <c r="G291" i="4"/>
  <c r="I291" i="4"/>
  <c r="K291" i="4"/>
  <c r="M291" i="4"/>
  <c r="O291" i="4"/>
  <c r="Q291" i="4"/>
  <c r="E291" i="4"/>
  <c r="G292" i="4"/>
  <c r="I292" i="4"/>
  <c r="K292" i="4"/>
  <c r="M292" i="4"/>
  <c r="O292" i="4"/>
  <c r="Q292" i="4"/>
  <c r="E292" i="4"/>
  <c r="G293" i="4"/>
  <c r="I293" i="4"/>
  <c r="K293" i="4"/>
  <c r="M293" i="4"/>
  <c r="O293" i="4"/>
  <c r="Q293" i="4"/>
  <c r="E293" i="4"/>
  <c r="G294" i="4"/>
  <c r="I294" i="4"/>
  <c r="K294" i="4"/>
  <c r="M294" i="4"/>
  <c r="O294" i="4"/>
  <c r="Q294" i="4"/>
  <c r="E294" i="4"/>
  <c r="G295" i="4"/>
  <c r="I295" i="4"/>
  <c r="K295" i="4"/>
  <c r="M295" i="4"/>
  <c r="O295" i="4"/>
  <c r="Q295" i="4"/>
  <c r="E295" i="4"/>
  <c r="G296" i="4"/>
  <c r="I296" i="4"/>
  <c r="K296" i="4"/>
  <c r="M296" i="4"/>
  <c r="O296" i="4"/>
  <c r="Q296" i="4"/>
  <c r="E296" i="4"/>
  <c r="G297" i="4"/>
  <c r="I297" i="4"/>
  <c r="K297" i="4"/>
  <c r="M297" i="4"/>
  <c r="O297" i="4"/>
  <c r="Q297" i="4"/>
  <c r="E297" i="4"/>
  <c r="G298" i="4"/>
  <c r="I298" i="4"/>
  <c r="K298" i="4"/>
  <c r="M298" i="4"/>
  <c r="O298" i="4"/>
  <c r="Q298" i="4"/>
  <c r="E298" i="4"/>
  <c r="G299" i="4"/>
  <c r="I299" i="4"/>
  <c r="K299" i="4"/>
  <c r="M299" i="4"/>
  <c r="O299" i="4"/>
  <c r="Q299" i="4"/>
  <c r="E299" i="4"/>
  <c r="G300" i="4"/>
  <c r="I300" i="4"/>
  <c r="K300" i="4"/>
  <c r="M300" i="4"/>
  <c r="O300" i="4"/>
  <c r="Q300" i="4"/>
  <c r="E300" i="4"/>
  <c r="G301" i="4"/>
  <c r="I301" i="4"/>
  <c r="K301" i="4"/>
  <c r="M301" i="4"/>
  <c r="O301" i="4"/>
  <c r="Q301" i="4"/>
  <c r="E301" i="4"/>
  <c r="G302" i="4"/>
  <c r="I302" i="4"/>
  <c r="K302" i="4"/>
  <c r="M302" i="4"/>
  <c r="O302" i="4"/>
  <c r="Q302" i="4"/>
  <c r="E302" i="4"/>
  <c r="G303" i="4"/>
  <c r="I303" i="4"/>
  <c r="K303" i="4"/>
  <c r="M303" i="4"/>
  <c r="O303" i="4"/>
  <c r="Q303" i="4"/>
  <c r="E303" i="4"/>
  <c r="G304" i="4"/>
  <c r="I304" i="4"/>
  <c r="K304" i="4"/>
  <c r="M304" i="4"/>
  <c r="O304" i="4"/>
  <c r="Q304" i="4"/>
  <c r="E304" i="4"/>
  <c r="G305" i="4"/>
  <c r="I305" i="4"/>
  <c r="K305" i="4"/>
  <c r="M305" i="4"/>
  <c r="O305" i="4"/>
  <c r="Q305" i="4"/>
  <c r="E305" i="4"/>
  <c r="G306" i="4"/>
  <c r="I306" i="4"/>
  <c r="K306" i="4"/>
  <c r="M306" i="4"/>
  <c r="O306" i="4"/>
  <c r="Q306" i="4"/>
  <c r="E306" i="4"/>
  <c r="G307" i="4"/>
  <c r="I307" i="4"/>
  <c r="K307" i="4"/>
  <c r="M307" i="4"/>
  <c r="O307" i="4"/>
  <c r="Q307" i="4"/>
  <c r="E307" i="4"/>
  <c r="G308" i="4"/>
  <c r="I308" i="4"/>
  <c r="K308" i="4"/>
  <c r="M308" i="4"/>
  <c r="O308" i="4"/>
  <c r="Q308" i="4"/>
  <c r="E308" i="4"/>
  <c r="G309" i="4"/>
  <c r="I309" i="4"/>
  <c r="K309" i="4"/>
  <c r="M309" i="4"/>
  <c r="O309" i="4"/>
  <c r="Q309" i="4"/>
  <c r="E309" i="4"/>
  <c r="G310" i="4"/>
  <c r="I310" i="4"/>
  <c r="K310" i="4"/>
  <c r="M310" i="4"/>
  <c r="O310" i="4"/>
  <c r="Q310" i="4"/>
  <c r="E310" i="4"/>
  <c r="G311" i="4"/>
  <c r="I311" i="4"/>
  <c r="K311" i="4"/>
  <c r="M311" i="4"/>
  <c r="O311" i="4"/>
  <c r="Q311" i="4"/>
  <c r="E311" i="4"/>
  <c r="G312" i="4"/>
  <c r="I312" i="4"/>
  <c r="K312" i="4"/>
  <c r="M312" i="4"/>
  <c r="O312" i="4"/>
  <c r="Q312" i="4"/>
  <c r="E312" i="4"/>
  <c r="G313" i="4"/>
  <c r="I313" i="4"/>
  <c r="K313" i="4"/>
  <c r="M313" i="4"/>
  <c r="O313" i="4"/>
  <c r="Q313" i="4"/>
  <c r="E313" i="4"/>
  <c r="G314" i="4"/>
  <c r="I314" i="4"/>
  <c r="K314" i="4"/>
  <c r="M314" i="4"/>
  <c r="O314" i="4"/>
  <c r="Q314" i="4"/>
  <c r="E314" i="4"/>
  <c r="G315" i="4"/>
  <c r="I315" i="4"/>
  <c r="K315" i="4"/>
  <c r="M315" i="4"/>
  <c r="O315" i="4"/>
  <c r="Q315" i="4"/>
  <c r="E315" i="4"/>
  <c r="G316" i="4"/>
  <c r="I316" i="4"/>
  <c r="K316" i="4"/>
  <c r="M316" i="4"/>
  <c r="O316" i="4"/>
  <c r="Q316" i="4"/>
  <c r="E316" i="4"/>
  <c r="G317" i="4"/>
  <c r="I317" i="4"/>
  <c r="K317" i="4"/>
  <c r="M317" i="4"/>
  <c r="O317" i="4"/>
  <c r="Q317" i="4"/>
  <c r="E317" i="4"/>
  <c r="G318" i="4"/>
  <c r="I318" i="4"/>
  <c r="K318" i="4"/>
  <c r="M318" i="4"/>
  <c r="O318" i="4"/>
  <c r="Q318" i="4"/>
  <c r="E318" i="4"/>
  <c r="G319" i="4"/>
  <c r="I319" i="4"/>
  <c r="K319" i="4"/>
  <c r="M319" i="4"/>
  <c r="O319" i="4"/>
  <c r="Q319" i="4"/>
  <c r="E319" i="4"/>
  <c r="G320" i="4"/>
  <c r="I320" i="4"/>
  <c r="K320" i="4"/>
  <c r="M320" i="4"/>
  <c r="O320" i="4"/>
  <c r="Q320" i="4"/>
  <c r="E320" i="4"/>
  <c r="G321" i="4"/>
  <c r="I321" i="4"/>
  <c r="K321" i="4"/>
  <c r="M321" i="4"/>
  <c r="O321" i="4"/>
  <c r="Q321" i="4"/>
  <c r="E321" i="4"/>
  <c r="G322" i="4"/>
  <c r="I322" i="4"/>
  <c r="K322" i="4"/>
  <c r="M322" i="4"/>
  <c r="O322" i="4"/>
  <c r="Q322" i="4"/>
  <c r="E322" i="4"/>
  <c r="G323" i="4"/>
  <c r="I323" i="4"/>
  <c r="K323" i="4"/>
  <c r="M323" i="4"/>
  <c r="O323" i="4"/>
  <c r="Q323" i="4"/>
  <c r="E323" i="4"/>
  <c r="G324" i="4"/>
  <c r="I324" i="4"/>
  <c r="K324" i="4"/>
  <c r="M324" i="4"/>
  <c r="O324" i="4"/>
  <c r="Q324" i="4"/>
  <c r="E324" i="4"/>
  <c r="G325" i="4"/>
  <c r="I325" i="4"/>
  <c r="K325" i="4"/>
  <c r="M325" i="4"/>
  <c r="O325" i="4"/>
  <c r="Q325" i="4"/>
  <c r="E325" i="4"/>
  <c r="G326" i="4"/>
  <c r="I326" i="4"/>
  <c r="K326" i="4"/>
  <c r="M326" i="4"/>
  <c r="O326" i="4"/>
  <c r="Q326" i="4"/>
  <c r="E326" i="4"/>
  <c r="G327" i="4"/>
  <c r="I327" i="4"/>
  <c r="K327" i="4"/>
  <c r="M327" i="4"/>
  <c r="O327" i="4"/>
  <c r="Q327" i="4"/>
  <c r="E327" i="4"/>
  <c r="G328" i="4"/>
  <c r="I328" i="4"/>
  <c r="K328" i="4"/>
  <c r="M328" i="4"/>
  <c r="O328" i="4"/>
  <c r="Q328" i="4"/>
  <c r="E328" i="4"/>
  <c r="G329" i="4"/>
  <c r="I329" i="4"/>
  <c r="K329" i="4"/>
  <c r="M329" i="4"/>
  <c r="O329" i="4"/>
  <c r="Q329" i="4"/>
  <c r="E329" i="4"/>
  <c r="G330" i="4"/>
  <c r="I330" i="4"/>
  <c r="K330" i="4"/>
  <c r="M330" i="4"/>
  <c r="O330" i="4"/>
  <c r="Q330" i="4"/>
  <c r="E330" i="4"/>
  <c r="G331" i="4"/>
  <c r="I331" i="4"/>
  <c r="K331" i="4"/>
  <c r="M331" i="4"/>
  <c r="O331" i="4"/>
  <c r="Q331" i="4"/>
  <c r="E331" i="4"/>
  <c r="G332" i="4"/>
  <c r="I332" i="4"/>
  <c r="K332" i="4"/>
  <c r="M332" i="4"/>
  <c r="O332" i="4"/>
  <c r="Q332" i="4"/>
  <c r="E332" i="4"/>
  <c r="G333" i="4"/>
  <c r="I333" i="4"/>
  <c r="K333" i="4"/>
  <c r="M333" i="4"/>
  <c r="O333" i="4"/>
  <c r="Q333" i="4"/>
  <c r="E333" i="4"/>
  <c r="G334" i="4"/>
  <c r="I334" i="4"/>
  <c r="K334" i="4"/>
  <c r="M334" i="4"/>
  <c r="O334" i="4"/>
  <c r="Q334" i="4"/>
  <c r="E334" i="4"/>
  <c r="G335" i="4"/>
  <c r="I335" i="4"/>
  <c r="K335" i="4"/>
  <c r="M335" i="4"/>
  <c r="O335" i="4"/>
  <c r="Q335" i="4"/>
  <c r="E335" i="4"/>
  <c r="G336" i="4"/>
  <c r="I336" i="4"/>
  <c r="K336" i="4"/>
  <c r="M336" i="4"/>
  <c r="O336" i="4"/>
  <c r="Q336" i="4"/>
  <c r="E336" i="4"/>
  <c r="G337" i="4"/>
  <c r="I337" i="4"/>
  <c r="K337" i="4"/>
  <c r="M337" i="4"/>
  <c r="O337" i="4"/>
  <c r="Q337" i="4"/>
  <c r="E337" i="4"/>
  <c r="G338" i="4"/>
  <c r="I338" i="4"/>
  <c r="K338" i="4"/>
  <c r="M338" i="4"/>
  <c r="O338" i="4"/>
  <c r="Q338" i="4"/>
  <c r="E338" i="4"/>
  <c r="G339" i="4"/>
  <c r="I339" i="4"/>
  <c r="O339" i="4"/>
  <c r="Q339" i="4"/>
  <c r="Q41" i="4"/>
  <c r="K339" i="4"/>
  <c r="M339" i="4"/>
  <c r="E339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F144" i="4"/>
  <c r="F41" i="4"/>
  <c r="R144" i="4"/>
  <c r="R41" i="4"/>
  <c r="C145" i="4"/>
  <c r="N144" i="4"/>
  <c r="N41" i="4"/>
  <c r="C144" i="4"/>
  <c r="I41" i="4"/>
  <c r="J144" i="4"/>
  <c r="J41" i="4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asymptomatic population percentage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<sst xmlns="http://schemas.openxmlformats.org/spreadsheetml/2006/main" count="758" uniqueCount="38">
  <si>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</si>
  <si>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</si>
  <si>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</si>
  <si>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</si>
  <si>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</si>
  <si>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</si>
  <si>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</si>
  <si>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</si>
  <si>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</si>
  <si>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</si>
  <si>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</si>
  <si>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</si>
  <si>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start:</t>
  </si>
  <si>
    <t>t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</si>
  <si>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</si>
  <si>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</si>
  <si>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</si>
  <si>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</si>
  <si>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</si>
  <si>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</si>
  <si>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</si>
  <si>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avg err:</t>
  </si>
  <si>
    <t>max:</t>
  </si>
  <si>
    <t>p</t>
  </si>
  <si>
    <t>asy=</t>
  </si>
  <si>
    <t>asymptomatic % source</t>
  </si>
  <si>
    <t>https://www.downtoearth.org.in/news/health/covid-19-are-80-cases-in-india-really-asymptomatic-70590</t>
  </si>
  <si>
    <t>however we might change for pune for perfect curve fitting</t>
  </si>
  <si>
    <t>a</t>
  </si>
  <si>
    <t>RMSE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</si>
  <si>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</si>
  <si>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</si>
  <si>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</si>
  <si>
    <t>https://www.census2011.co.in/census/state/maharashtra.html</t>
  </si>
  <si>
    <t>https://phdmah.maps.arcgis.com/apps/opsdashboard/index.html#/2cc0055832264c5296890745e9ea415c</t>
  </si>
  <si>
    <t>https://bing.com/covid/local/maharashtra_india?vert=graph</t>
  </si>
  <si>
    <t>https://en.wikipedia.org/wiki/COVID-19_pandemic_in_Maharashtra</t>
  </si>
  <si>
    <t>population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</si>
</sst>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50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19" fillId="0" borderId="0" xfId="1" applyNumberFormat="1"/>
    <xf numFmtId="1" fontId="17" fillId="8" borderId="8" xfId="0" applyNumberFormat="1" applyFont="1" applyFill="1" applyBorder="1" applyAlignment="1">
      <alignment horizontal="center" vertical="center"/>
    </xf>
    <xf numFmtId="1" fontId="16" fillId="8" borderId="9" xfId="0" applyNumberFormat="1" applyFont="1" applyFill="1" applyBorder="1" applyAlignment="1">
      <alignment horizontal="center" vertical="center"/>
    </xf>
    <xf numFmtId="1" fontId="17" fillId="9" borderId="8" xfId="0" applyNumberFormat="1" applyFont="1" applyFill="1" applyBorder="1" applyAlignment="1">
      <alignment horizontal="center" vertical="center"/>
    </xf>
    <xf numFmtId="1" fontId="18" fillId="10" borderId="0" xfId="0" applyNumberFormat="1" applyFont="1" applyFill="1"/>
    <xf numFmtId="1" fontId="16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18" fillId="13" borderId="0" xfId="0" applyNumberFormat="1" applyFont="1" applyFill="1"/>
    <xf numFmtId="0" fontId="19" fillId="0" borderId="0" xfId="1"/>
    <xf numFmtId="0" fontId="0" fillId="0" borderId="11" xfId="0" applyBorder="1"/>
    <xf numFmtId="0" fontId="0" fillId="15" borderId="0" xfId="0" applyFill="1"/>
    <xf numFmtId="1" fontId="17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4" fillId="0" borderId="11" xfId="0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7" fillId="12" borderId="8" xfId="0" applyFont="1" applyFill="1" applyBorder="1" applyAlignment="1">
      <alignment horizontal="center" vertical="center"/>
    </xf>
    <xf numFmtId="14" fontId="23" fillId="12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26" fillId="11" borderId="10" xfId="0" applyFont="1" applyFill="1" applyBorder="1" applyAlignment="1">
      <alignment horizontal="center"/>
    </xf>
    <xf numFmtId="1" fontId="18" fillId="8" borderId="0" xfId="0" applyNumberFormat="1" applyFont="1" applyFill="1"/>
    <xf numFmtId="1" fontId="18" fillId="9" borderId="0" xfId="0" applyNumberFormat="1" applyFont="1" applyFill="1"/>
    <xf numFmtId="1" fontId="29" fillId="0" borderId="0" xfId="1" applyNumberFormat="1" applyFont="1"/>
    <xf numFmtId="0" fontId="29" fillId="0" borderId="0" xfId="1" applyFont="1"/>
    <xf numFmtId="0" fontId="11" fillId="0" borderId="11" xfId="0" applyFont="1" applyBorder="1"/>
    <xf numFmtId="0" fontId="12" fillId="0" borderId="11" xfId="0" applyFont="1" applyBorder="1"/>
    <xf numFmtId="0" fontId="12" fillId="0" borderId="11" xfId="0" applyFont="1" applyFill="1" applyBorder="1"/>
    <xf numFmtId="0" fontId="0" fillId="0" borderId="11" xfId="0" applyFill="1" applyBorder="1"/>
    <xf numFmtId="0" fontId="11" fillId="0" borderId="11" xfId="0" applyFont="1" applyFill="1" applyBorder="1"/>
    <xf numFmtId="0" fontId="23" fillId="11" borderId="10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 vertical="center"/>
    </xf>
    <xf numFmtId="0" fontId="30" fillId="0" borderId="0" xfId="0" applyFont="1" applyFill="1"/>
    <xf numFmtId="0" fontId="10" fillId="0" borderId="11" xfId="0" applyFont="1" applyFill="1" applyBorder="1"/>
    <xf numFmtId="0" fontId="24" fillId="4" borderId="19" xfId="0" applyNumberFormat="1" applyFont="1" applyFill="1" applyBorder="1" applyAlignment="1">
      <alignment horizontal="center" vertical="center"/>
    </xf>
    <xf numFmtId="0" fontId="24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/>
    </xf>
    <xf numFmtId="164" fontId="24" fillId="4" borderId="1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vertical="center"/>
    </xf>
    <xf numFmtId="0" fontId="14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2" fillId="0" borderId="21" xfId="0" applyFont="1" applyBorder="1"/>
    <xf numFmtId="0" fontId="11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1" fontId="24" fillId="8" borderId="10" xfId="0" applyNumberFormat="1" applyFont="1" applyFill="1" applyBorder="1" applyAlignment="1">
      <alignment horizontal="center" vertical="center"/>
    </xf>
    <xf numFmtId="1" fontId="24" fillId="9" borderId="10" xfId="0" applyNumberFormat="1" applyFont="1" applyFill="1" applyBorder="1" applyAlignment="1">
      <alignment horizontal="center" vertical="center"/>
    </xf>
    <xf numFmtId="22" fontId="2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right"/>
    </xf>
    <xf numFmtId="1" fontId="22" fillId="0" borderId="0" xfId="0" applyNumberFormat="1" applyFont="1" applyFill="1" applyBorder="1" applyAlignment="1">
      <alignment horizontal="right"/>
    </xf>
    <xf numFmtId="164" fontId="3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18" fillId="0" borderId="0" xfId="0" applyNumberFormat="1" applyFont="1" applyFill="1" applyBorder="1"/>
    <xf numFmtId="0" fontId="12" fillId="0" borderId="0" xfId="0" applyFont="1" applyFill="1" applyBorder="1"/>
    <xf numFmtId="0" fontId="11" fillId="0" borderId="0" xfId="0" applyFont="1" applyFill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2" fillId="0" borderId="25" xfId="0" applyNumberFormat="1" applyFont="1" applyBorder="1" applyAlignment="1">
      <alignment horizontal="center"/>
    </xf>
    <xf numFmtId="0" fontId="0" fillId="0" borderId="26" xfId="0" applyBorder="1"/>
    <xf numFmtId="22" fontId="26" fillId="12" borderId="27" xfId="0" applyNumberFormat="1" applyFont="1" applyFill="1" applyBorder="1" applyAlignment="1">
      <alignment horizontal="center"/>
    </xf>
    <xf numFmtId="22" fontId="26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4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4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2" fillId="4" borderId="0" xfId="0" applyNumberFormat="1" applyFont="1" applyFill="1" applyBorder="1" applyAlignment="1">
      <alignment horizontal="right"/>
    </xf>
    <xf numFmtId="1" fontId="22" fillId="7" borderId="0" xfId="0" applyNumberFormat="1" applyFont="1" applyFill="1" applyBorder="1" applyAlignment="1">
      <alignment horizontal="right"/>
    </xf>
    <xf numFmtId="1" fontId="22" fillId="0" borderId="25" xfId="0" applyNumberFormat="1" applyFont="1" applyBorder="1"/>
    <xf numFmtId="1" fontId="9" fillId="0" borderId="0" xfId="0" applyNumberFormat="1" applyFont="1" applyAlignment="1">
      <alignment horizontal="right"/>
    </xf>
    <xf numFmtId="164" fontId="35" fillId="0" borderId="25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8" fillId="0" borderId="11" xfId="0" applyFont="1" applyFill="1" applyBorder="1"/>
    <xf numFmtId="0" fontId="7" fillId="0" borderId="11" xfId="0" applyFont="1" applyFill="1" applyBorder="1"/>
    <xf numFmtId="0" fontId="36" fillId="4" borderId="8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11" xfId="0" applyFont="1" applyFill="1" applyBorder="1"/>
    <xf numFmtId="0" fontId="22" fillId="0" borderId="0" xfId="0" applyFont="1"/>
    <xf numFmtId="1" fontId="24" fillId="8" borderId="18" xfId="0" applyNumberFormat="1" applyFont="1" applyFill="1" applyBorder="1" applyAlignment="1">
      <alignment horizontal="center" vertical="center"/>
    </xf>
    <xf numFmtId="1" fontId="24" fillId="9" borderId="18" xfId="0" applyNumberFormat="1" applyFont="1" applyFill="1" applyBorder="1" applyAlignment="1">
      <alignment horizontal="center" vertical="center"/>
    </xf>
    <xf numFmtId="1" fontId="40" fillId="5" borderId="19" xfId="0" applyNumberFormat="1" applyFont="1" applyFill="1" applyBorder="1" applyAlignment="1">
      <alignment horizontal="center" vertical="center"/>
    </xf>
    <xf numFmtId="1" fontId="22" fillId="0" borderId="0" xfId="0" applyNumberFormat="1" applyFont="1" applyBorder="1"/>
    <xf numFmtId="1" fontId="18" fillId="16" borderId="0" xfId="0" applyNumberFormat="1" applyFont="1" applyFill="1" applyBorder="1"/>
    <xf numFmtId="1" fontId="18" fillId="6" borderId="0" xfId="0" applyNumberFormat="1" applyFont="1" applyFill="1" applyBorder="1"/>
    <xf numFmtId="1" fontId="24" fillId="5" borderId="18" xfId="0" applyNumberFormat="1" applyFont="1" applyFill="1" applyBorder="1" applyAlignment="1">
      <alignment horizontal="center" vertical="center"/>
    </xf>
    <xf numFmtId="1" fontId="24" fillId="5" borderId="10" xfId="0" applyNumberFormat="1" applyFont="1" applyFill="1" applyBorder="1" applyAlignment="1">
      <alignment horizontal="center" vertical="center"/>
    </xf>
    <xf numFmtId="1" fontId="10" fillId="0" borderId="15" xfId="0" applyNumberFormat="1" applyFont="1" applyBorder="1" applyAlignment="1">
      <alignment horizontal="right"/>
    </xf>
    <xf numFmtId="0" fontId="4" fillId="0" borderId="11" xfId="0" applyFont="1" applyFill="1" applyBorder="1"/>
    <xf numFmtId="1" fontId="39" fillId="3" borderId="0" xfId="0" applyNumberFormat="1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" fillId="0" borderId="11" xfId="0" applyFont="1" applyBorder="1"/>
    <xf numFmtId="1" fontId="0" fillId="0" borderId="24" xfId="0" applyNumberFormat="1" applyFill="1" applyBorder="1" applyAlignment="1">
      <alignment horizontal="center"/>
    </xf>
    <xf numFmtId="164" fontId="34" fillId="0" borderId="25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11" xfId="0" applyNumberFormat="1" applyFill="1" applyBorder="1"/>
    <xf numFmtId="0" fontId="3" fillId="0" borderId="11" xfId="0" applyFont="1" applyFill="1" applyBorder="1"/>
    <xf numFmtId="0" fontId="2" fillId="0" borderId="11" xfId="0" applyFont="1" applyBorder="1"/>
    <xf numFmtId="0" fontId="1" fillId="0" borderId="0" xfId="0" applyFont="1"/>
    <xf numFmtId="0" fontId="35" fillId="11" borderId="24" xfId="0" applyNumberFormat="1" applyFont="1" applyFill="1" applyBorder="1" applyAlignment="1">
      <alignment horizontal="center"/>
    </xf>
    <xf numFmtId="0" fontId="0" fillId="11" borderId="0" xfId="0" applyFill="1"/>
    <xf numFmtId="14" fontId="28" fillId="2" borderId="20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2" xfId="0" applyNumberFormat="1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center" vertical="center"/>
    </xf>
    <xf numFmtId="0" fontId="15" fillId="3" borderId="4" xfId="0" applyNumberFormat="1" applyFont="1" applyFill="1" applyBorder="1" applyAlignment="1">
      <alignment horizontal="center" vertical="center"/>
    </xf>
    <xf numFmtId="14" fontId="13" fillId="0" borderId="18" xfId="0" applyNumberFormat="1" applyFont="1" applyBorder="1" applyAlignment="1">
      <alignment horizontal="center"/>
    </xf>
    <xf numFmtId="14" fontId="13" fillId="0" borderId="14" xfId="0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38" fillId="2" borderId="31" xfId="0" applyNumberFormat="1" applyFont="1" applyFill="1" applyBorder="1" applyAlignment="1">
      <alignment horizontal="center" vertical="center"/>
    </xf>
    <xf numFmtId="0" fontId="37" fillId="2" borderId="31" xfId="0" applyNumberFormat="1" applyFont="1" applyFill="1" applyBorder="1" applyAlignment="1">
      <alignment horizontal="center" vertical="center"/>
    </xf>
    <xf numFmtId="0" fontId="15" fillId="3" borderId="29" xfId="0" applyNumberFormat="1" applyFont="1" applyFill="1" applyBorder="1" applyAlignment="1">
      <alignment horizontal="center" vertical="center"/>
    </xf>
    <xf numFmtId="0" fontId="15" fillId="3" borderId="30" xfId="0" applyNumberFormat="1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3" fillId="12" borderId="13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11" borderId="16" xfId="0" applyFont="1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31</c:v>
                </c:pt>
                <c:pt idx="6">
                  <c:v>33</c:v>
                </c:pt>
                <c:pt idx="7">
                  <c:v>39</c:v>
                </c:pt>
                <c:pt idx="8">
                  <c:v>40</c:v>
                </c:pt>
                <c:pt idx="9">
                  <c:v>44</c:v>
                </c:pt>
                <c:pt idx="10">
                  <c:v>47</c:v>
                </c:pt>
                <c:pt idx="11">
                  <c:v>51</c:v>
                </c:pt>
                <c:pt idx="12">
                  <c:v>63</c:v>
                </c:pt>
                <c:pt idx="13">
                  <c:v>72</c:v>
                </c:pt>
                <c:pt idx="14">
                  <c:v>95</c:v>
                </c:pt>
                <c:pt idx="15">
                  <c:v>102</c:v>
                </c:pt>
                <c:pt idx="16">
                  <c:v>115</c:v>
                </c:pt>
                <c:pt idx="17">
                  <c:v>121</c:v>
                </c:pt>
                <c:pt idx="18">
                  <c:v>124</c:v>
                </c:pt>
                <c:pt idx="19">
                  <c:v>154</c:v>
                </c:pt>
                <c:pt idx="20">
                  <c:v>160</c:v>
                </c:pt>
                <c:pt idx="21">
                  <c:v>171</c:v>
                </c:pt>
                <c:pt idx="22">
                  <c:v>251</c:v>
                </c:pt>
                <c:pt idx="23">
                  <c:v>278</c:v>
                </c:pt>
                <c:pt idx="24">
                  <c:v>361</c:v>
                </c:pt>
                <c:pt idx="25">
                  <c:v>414</c:v>
                </c:pt>
                <c:pt idx="26">
                  <c:v>551</c:v>
                </c:pt>
                <c:pt idx="27">
                  <c:v>647</c:v>
                </c:pt>
                <c:pt idx="28">
                  <c:v>750</c:v>
                </c:pt>
                <c:pt idx="29">
                  <c:v>875</c:v>
                </c:pt>
                <c:pt idx="30">
                  <c:v>946</c:v>
                </c:pt>
                <c:pt idx="31">
                  <c:v>1142</c:v>
                </c:pt>
                <c:pt idx="32">
                  <c:v>1276</c:v>
                </c:pt>
                <c:pt idx="33">
                  <c:v>1426</c:v>
                </c:pt>
                <c:pt idx="34">
                  <c:v>1616</c:v>
                </c:pt>
                <c:pt idx="35">
                  <c:v>1946</c:v>
                </c:pt>
                <c:pt idx="36">
                  <c:v>2247</c:v>
                </c:pt>
                <c:pt idx="37">
                  <c:v>2434</c:v>
                </c:pt>
                <c:pt idx="38">
                  <c:v>2708</c:v>
                </c:pt>
                <c:pt idx="39">
                  <c:v>2788</c:v>
                </c:pt>
                <c:pt idx="40">
                  <c:v>3072</c:v>
                </c:pt>
                <c:pt idx="41">
                  <c:v>3470</c:v>
                </c:pt>
                <c:pt idx="42">
                  <c:v>3862</c:v>
                </c:pt>
                <c:pt idx="43">
                  <c:v>4245</c:v>
                </c:pt>
                <c:pt idx="44">
                  <c:v>4591</c:v>
                </c:pt>
                <c:pt idx="45">
                  <c:v>5304</c:v>
                </c:pt>
                <c:pt idx="46">
                  <c:v>5559</c:v>
                </c:pt>
                <c:pt idx="47">
                  <c:v>6229</c:v>
                </c:pt>
                <c:pt idx="48">
                  <c:v>6538</c:v>
                </c:pt>
                <c:pt idx="49">
                  <c:v>6939</c:v>
                </c:pt>
                <c:pt idx="50">
                  <c:v>7630</c:v>
                </c:pt>
                <c:pt idx="51">
                  <c:v>7890</c:v>
                </c:pt>
                <c:pt idx="52">
                  <c:v>8266</c:v>
                </c:pt>
                <c:pt idx="53">
                  <c:v>9142</c:v>
                </c:pt>
                <c:pt idx="54">
                  <c:v>9776</c:v>
                </c:pt>
                <c:pt idx="55">
                  <c:v>10312</c:v>
                </c:pt>
                <c:pt idx="56">
                  <c:v>11494</c:v>
                </c:pt>
                <c:pt idx="57">
                  <c:v>12090</c:v>
                </c:pt>
                <c:pt idx="58">
                  <c:v>13013</c:v>
                </c:pt>
                <c:pt idx="59">
                  <c:v>13979</c:v>
                </c:pt>
                <c:pt idx="60">
                  <c:v>14862</c:v>
                </c:pt>
                <c:pt idx="61">
                  <c:v>15649</c:v>
                </c:pt>
                <c:pt idx="62">
                  <c:v>17140</c:v>
                </c:pt>
                <c:pt idx="63">
                  <c:v>17747</c:v>
                </c:pt>
                <c:pt idx="64">
                  <c:v>18381</c:v>
                </c:pt>
                <c:pt idx="65">
                  <c:v>19400</c:v>
                </c:pt>
                <c:pt idx="66">
                  <c:v>20417</c:v>
                </c:pt>
                <c:pt idx="67">
                  <c:v>21469</c:v>
                </c:pt>
                <c:pt idx="68">
                  <c:v>22484</c:v>
                </c:pt>
                <c:pt idx="69">
                  <c:v>24168</c:v>
                </c:pt>
                <c:pt idx="70">
                  <c:v>25373</c:v>
                </c:pt>
                <c:pt idx="71">
                  <c:v>26173</c:v>
                </c:pt>
                <c:pt idx="72">
                  <c:v>27590</c:v>
                </c:pt>
                <c:pt idx="73">
                  <c:v>28463</c:v>
                </c:pt>
                <c:pt idx="74">
                  <c:v>30483</c:v>
                </c:pt>
                <c:pt idx="75">
                  <c:v>32210</c:v>
                </c:pt>
                <c:pt idx="76">
                  <c:v>33997</c:v>
                </c:pt>
                <c:pt idx="77">
                  <c:v>35187</c:v>
                </c:pt>
                <c:pt idx="78">
                  <c:v>36012</c:v>
                </c:pt>
                <c:pt idx="79">
                  <c:v>37133</c:v>
                </c:pt>
                <c:pt idx="80">
                  <c:v>38948</c:v>
                </c:pt>
                <c:pt idx="81">
                  <c:v>33133</c:v>
                </c:pt>
                <c:pt idx="82">
                  <c:v>34890</c:v>
                </c:pt>
                <c:pt idx="83">
                  <c:v>36041</c:v>
                </c:pt>
                <c:pt idx="84">
                  <c:v>37540</c:v>
                </c:pt>
                <c:pt idx="85">
                  <c:v>38502</c:v>
                </c:pt>
                <c:pt idx="86">
                  <c:v>39944</c:v>
                </c:pt>
                <c:pt idx="87">
                  <c:v>41402</c:v>
                </c:pt>
                <c:pt idx="88">
                  <c:v>42224</c:v>
                </c:pt>
                <c:pt idx="89">
                  <c:v>42609</c:v>
                </c:pt>
                <c:pt idx="90">
                  <c:v>43601</c:v>
                </c:pt>
                <c:pt idx="91">
                  <c:v>44385</c:v>
                </c:pt>
                <c:pt idx="92">
                  <c:v>44859</c:v>
                </c:pt>
                <c:pt idx="93">
                  <c:v>46088</c:v>
                </c:pt>
                <c:pt idx="94">
                  <c:v>47980</c:v>
                </c:pt>
                <c:pt idx="95">
                  <c:v>49624</c:v>
                </c:pt>
                <c:pt idx="96">
                  <c:v>51438</c:v>
                </c:pt>
                <c:pt idx="97">
                  <c:v>53008</c:v>
                </c:pt>
                <c:pt idx="98">
                  <c:v>50616</c:v>
                </c:pt>
                <c:pt idx="99">
                  <c:v>50008</c:v>
                </c:pt>
                <c:pt idx="100">
                  <c:v>51901</c:v>
                </c:pt>
                <c:pt idx="101">
                  <c:v>53330.50573423352</c:v>
                </c:pt>
                <c:pt idx="102">
                  <c:v>54797.854700290925</c:v>
                </c:pt>
                <c:pt idx="103">
                  <c:v>56303.961331137718</c:v>
                </c:pt>
                <c:pt idx="104">
                  <c:v>57849.757092810905</c:v>
                </c:pt>
                <c:pt idx="105">
                  <c:v>59436.190491760048</c:v>
                </c:pt>
                <c:pt idx="106">
                  <c:v>61064.227058575605</c:v>
                </c:pt>
                <c:pt idx="107">
                  <c:v>62734.849306372074</c:v>
                </c:pt>
                <c:pt idx="108">
                  <c:v>64449.056662008115</c:v>
                </c:pt>
                <c:pt idx="109">
                  <c:v>66207.865368238214</c:v>
                </c:pt>
                <c:pt idx="110">
                  <c:v>68012.308354799927</c:v>
                </c:pt>
                <c:pt idx="111">
                  <c:v>69863.435076348309</c:v>
                </c:pt>
                <c:pt idx="112">
                  <c:v>71762.311315053608</c:v>
                </c:pt>
                <c:pt idx="113">
                  <c:v>73710.018945581498</c:v>
                </c:pt>
                <c:pt idx="114">
                  <c:v>75707.655660075223</c:v>
                </c:pt>
                <c:pt idx="115">
                  <c:v>77756.334650657984</c:v>
                </c:pt>
                <c:pt idx="116">
                  <c:v>79857.184246870675</c:v>
                </c:pt>
                <c:pt idx="117">
                  <c:v>82011.347505355428</c:v>
                </c:pt>
                <c:pt idx="118">
                  <c:v>84219.98174898955</c:v>
                </c:pt>
                <c:pt idx="119">
                  <c:v>86484.258052567457</c:v>
                </c:pt>
                <c:pt idx="120">
                  <c:v>88805.360672020732</c:v>
                </c:pt>
                <c:pt idx="121">
                  <c:v>91184.486414058425</c:v>
                </c:pt>
                <c:pt idx="122">
                  <c:v>93622.843943002124</c:v>
                </c:pt>
                <c:pt idx="123">
                  <c:v>96121.653021482751</c:v>
                </c:pt>
                <c:pt idx="124">
                  <c:v>98682.143681560337</c:v>
                </c:pt>
                <c:pt idx="125">
                  <c:v>101305.55532272311</c:v>
                </c:pt>
                <c:pt idx="126">
                  <c:v>103993.13573312019</c:v>
                </c:pt>
                <c:pt idx="127">
                  <c:v>106746.14003028254</c:v>
                </c:pt>
                <c:pt idx="128">
                  <c:v>109565.82951749155</c:v>
                </c:pt>
                <c:pt idx="129">
                  <c:v>112453.47045186297</c:v>
                </c:pt>
                <c:pt idx="130">
                  <c:v>115410.33272012815</c:v>
                </c:pt>
                <c:pt idx="131">
                  <c:v>118437.68841801521</c:v>
                </c:pt>
                <c:pt idx="132">
                  <c:v>121536.81032906024</c:v>
                </c:pt>
                <c:pt idx="133">
                  <c:v>124708.97029861515</c:v>
                </c:pt>
                <c:pt idx="134">
                  <c:v>127955.4374987645</c:v>
                </c:pt>
                <c:pt idx="135">
                  <c:v>131277.47657982088</c:v>
                </c:pt>
                <c:pt idx="136">
                  <c:v>134676.34570403758</c:v>
                </c:pt>
                <c:pt idx="137">
                  <c:v>138153.29445716017</c:v>
                </c:pt>
                <c:pt idx="138">
                  <c:v>141709.56163343796</c:v>
                </c:pt>
                <c:pt idx="139">
                  <c:v>145346.37288973128</c:v>
                </c:pt>
                <c:pt idx="140">
                  <c:v>149064.93826438583</c:v>
                </c:pt>
                <c:pt idx="141">
                  <c:v>152866.4495566003</c:v>
                </c:pt>
                <c:pt idx="142">
                  <c:v>156752.07756209245</c:v>
                </c:pt>
                <c:pt idx="143">
                  <c:v>160722.96916097146</c:v>
                </c:pt>
                <c:pt idx="144">
                  <c:v>164780.24425385499</c:v>
                </c:pt>
                <c:pt idx="145">
                  <c:v>168924.99254242936</c:v>
                </c:pt>
                <c:pt idx="146">
                  <c:v>173158.27015084244</c:v>
                </c:pt>
                <c:pt idx="147">
                  <c:v>177481.09608454508</c:v>
                </c:pt>
                <c:pt idx="148">
                  <c:v>181894.44852345964</c:v>
                </c:pt>
                <c:pt idx="149">
                  <c:v>186399.26094665646</c:v>
                </c:pt>
                <c:pt idx="150">
                  <c:v>190996.41808606373</c:v>
                </c:pt>
                <c:pt idx="151">
                  <c:v>195686.75170712569</c:v>
                </c:pt>
                <c:pt idx="152">
                  <c:v>200471.03621476213</c:v>
                </c:pt>
                <c:pt idx="153">
                  <c:v>205349.98408346961</c:v>
                </c:pt>
                <c:pt idx="154">
                  <c:v>210324.2411109469</c:v>
                </c:pt>
                <c:pt idx="155">
                  <c:v>215394.38149522548</c:v>
                </c:pt>
                <c:pt idx="156">
                  <c:v>220560.9027359428</c:v>
                </c:pt>
                <c:pt idx="157">
                  <c:v>225824.22036111564</c:v>
                </c:pt>
                <c:pt idx="158">
                  <c:v>231184.66248155443</c:v>
                </c:pt>
                <c:pt idx="159">
                  <c:v>236642.46417591046</c:v>
                </c:pt>
                <c:pt idx="160">
                  <c:v>242197.76171026821</c:v>
                </c:pt>
                <c:pt idx="161">
                  <c:v>247850.58659718686</c:v>
                </c:pt>
                <c:pt idx="162">
                  <c:v>253600.85950016024</c:v>
                </c:pt>
                <c:pt idx="163">
                  <c:v>259448.38399060527</c:v>
                </c:pt>
                <c:pt idx="164">
                  <c:v>265392.84016570519</c:v>
                </c:pt>
                <c:pt idx="165">
                  <c:v>271433.77813672752</c:v>
                </c:pt>
                <c:pt idx="166">
                  <c:v>277570.61139880819</c:v>
                </c:pt>
                <c:pt idx="167">
                  <c:v>283802.61009464151</c:v>
                </c:pt>
                <c:pt idx="168">
                  <c:v>290128.89418604033</c:v>
                </c:pt>
                <c:pt idx="169">
                  <c:v>296548.4265489307</c:v>
                </c:pt>
                <c:pt idx="170">
                  <c:v>303060.00600901834</c:v>
                </c:pt>
                <c:pt idx="171">
                  <c:v>309662.26033710589</c:v>
                </c:pt>
                <c:pt idx="172">
                  <c:v>316353.63922484877</c:v>
                </c:pt>
                <c:pt idx="173">
                  <c:v>323132.40726360661</c:v>
                </c:pt>
                <c:pt idx="174">
                  <c:v>329996.63695097098</c:v>
                </c:pt>
                <c:pt idx="175">
                  <c:v>336944.20175152266</c:v>
                </c:pt>
                <c:pt idx="176">
                  <c:v>343972.76924038318</c:v>
                </c:pt>
                <c:pt idx="177">
                  <c:v>351079.79436016659</c:v>
                </c:pt>
                <c:pt idx="178">
                  <c:v>358262.51282399899</c:v>
                </c:pt>
                <c:pt idx="179">
                  <c:v>365517.93469933921</c:v>
                </c:pt>
                <c:pt idx="180">
                  <c:v>372842.83820939576</c:v>
                </c:pt>
                <c:pt idx="181">
                  <c:v>380233.76379097172</c:v>
                </c:pt>
                <c:pt idx="182">
                  <c:v>387687.00844956725</c:v>
                </c:pt>
                <c:pt idx="183">
                  <c:v>395198.62045451091</c:v>
                </c:pt>
                <c:pt idx="184">
                  <c:v>402764.39441875147</c:v>
                </c:pt>
                <c:pt idx="185">
                  <c:v>410379.86680970574</c:v>
                </c:pt>
                <c:pt idx="186">
                  <c:v>418040.31193919695</c:v>
                </c:pt>
                <c:pt idx="187">
                  <c:v>425740.7384820109</c:v>
                </c:pt>
                <c:pt idx="188">
                  <c:v>433475.88657391531</c:v>
                </c:pt>
                <c:pt idx="189">
                  <c:v>441240.22554110619</c:v>
                </c:pt>
                <c:pt idx="190">
                  <c:v>449027.952313933</c:v>
                </c:pt>
                <c:pt idx="191">
                  <c:v>456832.99057838455</c:v>
                </c:pt>
                <c:pt idx="192">
                  <c:v>464648.99071915774</c:v>
                </c:pt>
                <c:pt idx="193">
                  <c:v>472469.33060815261</c:v>
                </c:pt>
                <c:pt idx="194">
                  <c:v>480287.11729190726</c:v>
                </c:pt>
                <c:pt idx="195">
                  <c:v>488095.18963077472</c:v>
                </c:pt>
                <c:pt idx="196">
                  <c:v>495886.12194152031</c:v>
                </c:pt>
                <c:pt idx="197">
                  <c:v>503652.22869345336</c:v>
                </c:pt>
                <c:pt idx="198">
                  <c:v>511385.5703061723</c:v>
                </c:pt>
                <c:pt idx="199">
                  <c:v>519077.96009446954</c:v>
                </c:pt>
                <c:pt idx="200">
                  <c:v>526720.97240289231</c:v>
                </c:pt>
                <c:pt idx="201">
                  <c:v>534305.95196885883</c:v>
                </c:pt>
                <c:pt idx="202">
                  <c:v>541824.02454907668</c:v>
                </c:pt>
                <c:pt idx="203">
                  <c:v>549266.10883927811</c:v>
                </c:pt>
                <c:pt idx="204">
                  <c:v>556622.92971197644</c:v>
                </c:pt>
                <c:pt idx="205">
                  <c:v>563885.0327910413</c:v>
                </c:pt>
                <c:pt idx="206">
                  <c:v>571042.80037540442</c:v>
                </c:pt>
                <c:pt idx="207">
                  <c:v>578086.46871713374</c:v>
                </c:pt>
                <c:pt idx="208">
                  <c:v>585006.14665148093</c:v>
                </c:pt>
                <c:pt idx="209">
                  <c:v>591791.83556832455</c:v>
                </c:pt>
                <c:pt idx="210">
                  <c:v>598433.45070573909</c:v>
                </c:pt>
                <c:pt idx="211">
                  <c:v>604920.84373724705</c:v>
                </c:pt>
                <c:pt idx="212">
                  <c:v>611243.82661471143</c:v>
                </c:pt>
                <c:pt idx="213">
                  <c:v>617392.19661884801</c:v>
                </c:pt>
                <c:pt idx="214">
                  <c:v>623355.76255904778</c:v>
                </c:pt>
                <c:pt idx="215">
                  <c:v>629124.37205367547</c:v>
                </c:pt>
                <c:pt idx="216">
                  <c:v>634687.93981132156</c:v>
                </c:pt>
                <c:pt idx="217">
                  <c:v>640036.47682273632</c:v>
                </c:pt>
                <c:pt idx="218">
                  <c:v>645160.12036245025</c:v>
                </c:pt>
                <c:pt idx="219">
                  <c:v>650049.16468849918</c:v>
                </c:pt>
                <c:pt idx="220">
                  <c:v>654694.09231832926</c:v>
                </c:pt>
                <c:pt idx="221">
                  <c:v>659085.6057489817</c:v>
                </c:pt>
                <c:pt idx="222">
                  <c:v>663214.6594801615</c:v>
                </c:pt>
                <c:pt idx="223">
                  <c:v>667072.49218990956</c:v>
                </c:pt>
                <c:pt idx="224">
                  <c:v>670650.65890444722</c:v>
                </c:pt>
                <c:pt idx="225">
                  <c:v>673941.06299646909</c:v>
                </c:pt>
                <c:pt idx="226">
                  <c:v>676935.98783985293</c:v>
                </c:pt>
                <c:pt idx="227">
                  <c:v>679628.12794354849</c:v>
                </c:pt>
                <c:pt idx="228">
                  <c:v>682010.61938341847</c:v>
                </c:pt>
                <c:pt idx="229">
                  <c:v>684077.06934813876</c:v>
                </c:pt>
                <c:pt idx="230">
                  <c:v>685821.58461401798</c:v>
                </c:pt>
                <c:pt idx="231">
                  <c:v>687238.79876385385</c:v>
                </c:pt>
                <c:pt idx="232">
                  <c:v>688323.89796677302</c:v>
                </c:pt>
                <c:pt idx="233">
                  <c:v>689072.64513946383</c:v>
                </c:pt>
                <c:pt idx="234">
                  <c:v>689481.4023143372</c:v>
                </c:pt>
                <c:pt idx="235">
                  <c:v>689547.15104696213</c:v>
                </c:pt>
                <c:pt idx="236">
                  <c:v>689267.51070362143</c:v>
                </c:pt>
                <c:pt idx="237">
                  <c:v>688640.75447998906</c:v>
                </c:pt>
                <c:pt idx="238">
                  <c:v>687665.82301370287</c:v>
                </c:pt>
                <c:pt idx="239">
                  <c:v>686342.3354669339</c:v>
                </c:pt>
                <c:pt idx="240">
                  <c:v>684670.59796983202</c:v>
                </c:pt>
                <c:pt idx="241">
                  <c:v>682651.60933186382</c:v>
                </c:pt>
                <c:pt idx="242">
                  <c:v>680287.06394540612</c:v>
                </c:pt>
                <c:pt idx="243">
                  <c:v>677579.35182437301</c:v>
                </c:pt>
                <c:pt idx="244">
                  <c:v>674531.55573996331</c:v>
                </c:pt>
                <c:pt idx="245">
                  <c:v>671147.44543563144</c:v>
                </c:pt>
                <c:pt idx="246">
                  <c:v>667431.46892390843</c:v>
                </c:pt>
                <c:pt idx="247">
                  <c:v>663388.74088851886</c:v>
                </c:pt>
                <c:pt idx="248">
                  <c:v>659025.02823613433</c:v>
                </c:pt>
                <c:pt idx="249">
                  <c:v>654346.73286284879</c:v>
                </c:pt>
                <c:pt idx="250">
                  <c:v>649360.8717208266</c:v>
                </c:pt>
                <c:pt idx="251">
                  <c:v>644075.05429034156</c:v>
                </c:pt>
                <c:pt idx="252">
                  <c:v>638497.45758136362</c:v>
                </c:pt>
                <c:pt idx="253">
                  <c:v>632636.79880675965</c:v>
                </c:pt>
                <c:pt idx="254">
                  <c:v>626502.30588584521</c:v>
                </c:pt>
                <c:pt idx="255">
                  <c:v>620103.68595227646</c:v>
                </c:pt>
                <c:pt idx="256">
                  <c:v>613451.09205394099</c:v>
                </c:pt>
                <c:pt idx="257">
                  <c:v>606555.08824443724</c:v>
                </c:pt>
                <c:pt idx="258">
                  <c:v>599426.61327581492</c:v>
                </c:pt>
                <c:pt idx="259">
                  <c:v>592076.94311037241</c:v>
                </c:pt>
                <c:pt idx="260">
                  <c:v>584517.65247540793</c:v>
                </c:pt>
                <c:pt idx="261">
                  <c:v>576760.57568885002</c:v>
                </c:pt>
                <c:pt idx="262">
                  <c:v>568817.76698563283</c:v>
                </c:pt>
                <c:pt idx="263">
                  <c:v>560701.46057454182</c:v>
                </c:pt>
                <c:pt idx="264">
                  <c:v>552424.03065307578</c:v>
                </c:pt>
                <c:pt idx="265">
                  <c:v>543997.95160370879</c:v>
                </c:pt>
                <c:pt idx="266">
                  <c:v>535435.75858888077</c:v>
                </c:pt>
                <c:pt idx="267">
                  <c:v>526750.00875420868</c:v>
                </c:pt>
                <c:pt idx="268">
                  <c:v>517953.24323991686</c:v>
                </c:pt>
                <c:pt idx="269">
                  <c:v>509057.95018948679</c:v>
                </c:pt>
                <c:pt idx="270">
                  <c:v>500076.52893218276</c:v>
                </c:pt>
                <c:pt idx="271">
                  <c:v>491021.25550259702</c:v>
                </c:pt>
                <c:pt idx="272">
                  <c:v>481904.24964585714</c:v>
                </c:pt>
                <c:pt idx="273">
                  <c:v>472737.44344184233</c:v>
                </c:pt>
                <c:pt idx="274">
                  <c:v>463532.55166585097</c:v>
                </c:pt>
                <c:pt idx="275">
                  <c:v>454301.04398684803</c:v>
                </c:pt>
                <c:pt idx="276">
                  <c:v>445054.1190878785</c:v>
                </c:pt>
                <c:pt idx="277">
                  <c:v>435802.68077665387</c:v>
                </c:pt>
                <c:pt idx="278">
                  <c:v>426557.31613787002</c:v>
                </c:pt>
                <c:pt idx="279">
                  <c:v>417328.27576266625</c:v>
                </c:pt>
                <c:pt idx="280">
                  <c:v>408125.45607494027</c:v>
                </c:pt>
                <c:pt idx="281">
                  <c:v>398958.38375912537</c:v>
                </c:pt>
                <c:pt idx="282">
                  <c:v>389836.20227964577</c:v>
                </c:pt>
                <c:pt idx="283">
                  <c:v>380767.66046869702</c:v>
                </c:pt>
                <c:pt idx="284">
                  <c:v>371761.10314634291</c:v>
                </c:pt>
                <c:pt idx="285">
                  <c:v>362824.46372525743</c:v>
                </c:pt>
                <c:pt idx="286">
                  <c:v>353965.25874182105</c:v>
                </c:pt>
                <c:pt idx="287">
                  <c:v>345190.58424575592</c:v>
                </c:pt>
                <c:pt idx="288">
                  <c:v>336507.11397207237</c:v>
                </c:pt>
                <c:pt idx="289">
                  <c:v>327921.0992118172</c:v>
                </c:pt>
                <c:pt idx="290">
                  <c:v>319438.37029195449</c:v>
                </c:pt>
                <c:pt idx="291">
                  <c:v>311064.33956966072</c:v>
                </c:pt>
                <c:pt idx="292">
                  <c:v>302804.00584234647</c:v>
                </c:pt>
                <c:pt idx="293">
                  <c:v>294661.96007179149</c:v>
                </c:pt>
                <c:pt idx="294">
                  <c:v>286642.39231884951</c:v>
                </c:pt>
                <c:pt idx="295">
                  <c:v>278749.0997841903</c:v>
                </c:pt>
                <c:pt idx="296">
                  <c:v>270985.4958504372</c:v>
                </c:pt>
                <c:pt idx="297">
                  <c:v>263354.62002176198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24</c:v>
                </c:pt>
                <c:pt idx="19">
                  <c:v>26</c:v>
                </c:pt>
                <c:pt idx="20">
                  <c:v>35</c:v>
                </c:pt>
                <c:pt idx="21">
                  <c:v>39</c:v>
                </c:pt>
                <c:pt idx="22">
                  <c:v>39</c:v>
                </c:pt>
                <c:pt idx="23">
                  <c:v>41</c:v>
                </c:pt>
                <c:pt idx="24">
                  <c:v>42</c:v>
                </c:pt>
                <c:pt idx="25">
                  <c:v>50</c:v>
                </c:pt>
                <c:pt idx="26">
                  <c:v>52</c:v>
                </c:pt>
                <c:pt idx="27">
                  <c:v>56</c:v>
                </c:pt>
                <c:pt idx="28">
                  <c:v>66</c:v>
                </c:pt>
                <c:pt idx="29">
                  <c:v>79</c:v>
                </c:pt>
                <c:pt idx="30">
                  <c:v>117</c:v>
                </c:pt>
                <c:pt idx="31">
                  <c:v>125</c:v>
                </c:pt>
                <c:pt idx="32">
                  <c:v>188</c:v>
                </c:pt>
                <c:pt idx="33">
                  <c:v>208</c:v>
                </c:pt>
                <c:pt idx="34">
                  <c:v>217</c:v>
                </c:pt>
                <c:pt idx="35">
                  <c:v>228</c:v>
                </c:pt>
                <c:pt idx="36">
                  <c:v>259</c:v>
                </c:pt>
                <c:pt idx="37">
                  <c:v>295</c:v>
                </c:pt>
                <c:pt idx="38">
                  <c:v>300</c:v>
                </c:pt>
                <c:pt idx="39">
                  <c:v>331</c:v>
                </c:pt>
                <c:pt idx="40">
                  <c:v>365</c:v>
                </c:pt>
                <c:pt idx="41">
                  <c:v>507</c:v>
                </c:pt>
                <c:pt idx="42">
                  <c:v>572</c:v>
                </c:pt>
                <c:pt idx="43">
                  <c:v>722</c:v>
                </c:pt>
                <c:pt idx="44">
                  <c:v>789</c:v>
                </c:pt>
                <c:pt idx="45">
                  <c:v>840</c:v>
                </c:pt>
                <c:pt idx="46">
                  <c:v>957</c:v>
                </c:pt>
                <c:pt idx="47">
                  <c:v>1076</c:v>
                </c:pt>
                <c:pt idx="48">
                  <c:v>1188</c:v>
                </c:pt>
                <c:pt idx="49">
                  <c:v>1282</c:v>
                </c:pt>
                <c:pt idx="50">
                  <c:v>1288</c:v>
                </c:pt>
                <c:pt idx="51">
                  <c:v>1593</c:v>
                </c:pt>
                <c:pt idx="52">
                  <c:v>1773</c:v>
                </c:pt>
                <c:pt idx="53">
                  <c:v>1879</c:v>
                </c:pt>
                <c:pt idx="54">
                  <c:v>2000</c:v>
                </c:pt>
                <c:pt idx="55">
                  <c:v>2115</c:v>
                </c:pt>
                <c:pt idx="56">
                  <c:v>2465</c:v>
                </c:pt>
                <c:pt idx="57">
                  <c:v>2819</c:v>
                </c:pt>
                <c:pt idx="58">
                  <c:v>3094</c:v>
                </c:pt>
                <c:pt idx="59">
                  <c:v>3301</c:v>
                </c:pt>
                <c:pt idx="60">
                  <c:v>3470</c:v>
                </c:pt>
                <c:pt idx="61">
                  <c:v>3800</c:v>
                </c:pt>
                <c:pt idx="62">
                  <c:v>4199</c:v>
                </c:pt>
                <c:pt idx="63">
                  <c:v>4786</c:v>
                </c:pt>
                <c:pt idx="64">
                  <c:v>5125</c:v>
                </c:pt>
                <c:pt idx="65">
                  <c:v>5547</c:v>
                </c:pt>
                <c:pt idx="66">
                  <c:v>6089</c:v>
                </c:pt>
                <c:pt idx="67">
                  <c:v>6564</c:v>
                </c:pt>
                <c:pt idx="68">
                  <c:v>7088</c:v>
                </c:pt>
                <c:pt idx="69">
                  <c:v>7688</c:v>
                </c:pt>
                <c:pt idx="70">
                  <c:v>8437</c:v>
                </c:pt>
                <c:pt idx="71">
                  <c:v>9639</c:v>
                </c:pt>
                <c:pt idx="72">
                  <c:v>10318</c:v>
                </c:pt>
                <c:pt idx="73">
                  <c:v>11726</c:v>
                </c:pt>
                <c:pt idx="74">
                  <c:v>12583</c:v>
                </c:pt>
                <c:pt idx="75">
                  <c:v>13404</c:v>
                </c:pt>
                <c:pt idx="76">
                  <c:v>14600</c:v>
                </c:pt>
                <c:pt idx="77">
                  <c:v>15786</c:v>
                </c:pt>
                <c:pt idx="78">
                  <c:v>16954</c:v>
                </c:pt>
                <c:pt idx="79">
                  <c:v>17918</c:v>
                </c:pt>
                <c:pt idx="80">
                  <c:v>18616</c:v>
                </c:pt>
                <c:pt idx="81">
                  <c:v>26997</c:v>
                </c:pt>
                <c:pt idx="82">
                  <c:v>28081</c:v>
                </c:pt>
                <c:pt idx="83">
                  <c:v>29329</c:v>
                </c:pt>
                <c:pt idx="84">
                  <c:v>30108</c:v>
                </c:pt>
                <c:pt idx="85">
                  <c:v>31333</c:v>
                </c:pt>
                <c:pt idx="86">
                  <c:v>32329</c:v>
                </c:pt>
                <c:pt idx="87">
                  <c:v>33681</c:v>
                </c:pt>
                <c:pt idx="88">
                  <c:v>35156</c:v>
                </c:pt>
                <c:pt idx="89">
                  <c:v>37390</c:v>
                </c:pt>
                <c:pt idx="90">
                  <c:v>39314</c:v>
                </c:pt>
                <c:pt idx="91">
                  <c:v>40975</c:v>
                </c:pt>
                <c:pt idx="92">
                  <c:v>42639</c:v>
                </c:pt>
                <c:pt idx="93">
                  <c:v>44515</c:v>
                </c:pt>
                <c:pt idx="94">
                  <c:v>46078</c:v>
                </c:pt>
                <c:pt idx="95">
                  <c:v>47800</c:v>
                </c:pt>
                <c:pt idx="96">
                  <c:v>49300</c:v>
                </c:pt>
                <c:pt idx="97">
                  <c:v>51000</c:v>
                </c:pt>
                <c:pt idx="98">
                  <c:v>56000</c:v>
                </c:pt>
                <c:pt idx="99">
                  <c:v>57900</c:v>
                </c:pt>
                <c:pt idx="100">
                  <c:v>59200</c:v>
                </c:pt>
                <c:pt idx="101">
                  <c:v>61349.950397665627</c:v>
                </c:pt>
                <c:pt idx="102">
                  <c:v>63559.055072037547</c:v>
                </c:pt>
                <c:pt idx="103">
                  <c:v>65828.876488269219</c:v>
                </c:pt>
                <c:pt idx="104">
                  <c:v>68161.01466236329</c:v>
                </c:pt>
                <c:pt idx="105">
                  <c:v>70557.107848133746</c:v>
                </c:pt>
                <c:pt idx="106">
                  <c:v>73018.833223512192</c:v>
                </c:pt>
                <c:pt idx="107">
                  <c:v>75547.907575176345</c:v>
                </c:pt>
                <c:pt idx="108">
                  <c:v>78146.087980405733</c:v>
                </c:pt>
                <c:pt idx="109">
                  <c:v>80815.172484992829</c:v>
                </c:pt>
                <c:pt idx="110">
                  <c:v>83557.000775957204</c:v>
                </c:pt>
                <c:pt idx="111">
                  <c:v>86373.4548477262</c:v>
                </c:pt>
                <c:pt idx="112">
                  <c:v>89266.459660357592</c:v>
                </c:pt>
                <c:pt idx="113">
                  <c:v>92237.983788287776</c:v>
                </c:pt>
                <c:pt idx="114">
                  <c:v>95290.040057992868</c:v>
                </c:pt>
                <c:pt idx="115">
                  <c:v>98424.686172850415</c:v>
                </c:pt>
                <c:pt idx="116">
                  <c:v>101644.02532338481</c:v>
                </c:pt>
                <c:pt idx="117">
                  <c:v>104950.20678097129</c:v>
                </c:pt>
                <c:pt idx="118">
                  <c:v>108345.42647296085</c:v>
                </c:pt>
                <c:pt idx="119">
                  <c:v>111831.92753707094</c:v>
                </c:pt>
                <c:pt idx="120">
                  <c:v>115412.00085276597</c:v>
                </c:pt>
                <c:pt idx="121">
                  <c:v>119087.98554722572</c:v>
                </c:pt>
                <c:pt idx="122">
                  <c:v>122862.26947336964</c:v>
                </c:pt>
                <c:pt idx="123">
                  <c:v>126737.28965727086</c:v>
                </c:pt>
                <c:pt idx="124">
                  <c:v>130715.53271215488</c:v>
                </c:pt>
                <c:pt idx="125">
                  <c:v>134799.53521603541</c:v>
                </c:pt>
                <c:pt idx="126">
                  <c:v>138991.8840498924</c:v>
                </c:pt>
                <c:pt idx="127">
                  <c:v>143295.21669314647</c:v>
                </c:pt>
                <c:pt idx="128">
                  <c:v>147712.22147302961</c:v>
                </c:pt>
                <c:pt idx="129">
                  <c:v>152245.63776429248</c:v>
                </c:pt>
                <c:pt idx="130">
                  <c:v>156898.25613552771</c:v>
                </c:pt>
                <c:pt idx="131">
                  <c:v>161672.91843822281</c:v>
                </c:pt>
                <c:pt idx="132">
                  <c:v>166572.51783448813</c:v>
                </c:pt>
                <c:pt idx="133">
                  <c:v>171599.99875923528</c:v>
                </c:pt>
                <c:pt idx="134">
                  <c:v>176758.35681240782</c:v>
                </c:pt>
                <c:pt idx="135">
                  <c:v>182050.6385766918</c:v>
                </c:pt>
                <c:pt idx="136">
                  <c:v>187479.94135595806</c:v>
                </c:pt>
                <c:pt idx="137">
                  <c:v>193049.41282951142</c:v>
                </c:pt>
                <c:pt idx="138">
                  <c:v>198762.25061704547</c:v>
                </c:pt>
                <c:pt idx="139">
                  <c:v>204621.70174902573</c:v>
                </c:pt>
                <c:pt idx="140">
                  <c:v>210631.06203704933</c:v>
                </c:pt>
                <c:pt idx="141">
                  <c:v>216793.67533855748</c:v>
                </c:pt>
                <c:pt idx="142">
                  <c:v>223112.93271010727</c:v>
                </c:pt>
                <c:pt idx="143">
                  <c:v>229592.27144324477</c:v>
                </c:pt>
                <c:pt idx="144">
                  <c:v>236235.17397686173</c:v>
                </c:pt>
                <c:pt idx="145">
                  <c:v>243045.16667976475</c:v>
                </c:pt>
                <c:pt idx="146">
                  <c:v>250025.81849704019</c:v>
                </c:pt>
                <c:pt idx="147">
                  <c:v>257180.73945366184</c:v>
                </c:pt>
                <c:pt idx="148">
                  <c:v>264513.57900866261</c:v>
                </c:pt>
                <c:pt idx="149">
                  <c:v>272028.02425307734</c:v>
                </c:pt>
                <c:pt idx="150">
                  <c:v>279727.7979447649</c:v>
                </c:pt>
                <c:pt idx="151">
                  <c:v>287616.65637313278</c:v>
                </c:pt>
                <c:pt idx="152">
                  <c:v>295698.38704672176</c:v>
                </c:pt>
                <c:pt idx="153">
                  <c:v>303976.80619656091</c:v>
                </c:pt>
                <c:pt idx="154">
                  <c:v>312455.75608817872</c:v>
                </c:pt>
                <c:pt idx="155">
                  <c:v>321139.102135155</c:v>
                </c:pt>
                <c:pt idx="156">
                  <c:v>330030.7298071243</c:v>
                </c:pt>
                <c:pt idx="157">
                  <c:v>339134.5413251961</c:v>
                </c:pt>
                <c:pt idx="158">
                  <c:v>348454.45213784301</c:v>
                </c:pt>
                <c:pt idx="159">
                  <c:v>357994.38717042957</c:v>
                </c:pt>
                <c:pt idx="160">
                  <c:v>367758.27684171131</c:v>
                </c:pt>
                <c:pt idx="161">
                  <c:v>377750.05284083192</c:v>
                </c:pt>
                <c:pt idx="162">
                  <c:v>387973.64365858643</c:v>
                </c:pt>
                <c:pt idx="163">
                  <c:v>398432.96986700536</c:v>
                </c:pt>
                <c:pt idx="164">
                  <c:v>409131.9391416508</c:v>
                </c:pt>
                <c:pt idx="165">
                  <c:v>420074.44102140213</c:v>
                </c:pt>
                <c:pt idx="166">
                  <c:v>431264.34140095336</c:v>
                </c:pt>
                <c:pt idx="167">
                  <c:v>442705.47675174463</c:v>
                </c:pt>
                <c:pt idx="168">
                  <c:v>454401.6480676143</c:v>
                </c:pt>
                <c:pt idx="169">
                  <c:v>466356.61453208432</c:v>
                </c:pt>
                <c:pt idx="170">
                  <c:v>478574.08690488781</c:v>
                </c:pt>
                <c:pt idx="171">
                  <c:v>491057.72062611161</c:v>
                </c:pt>
                <c:pt idx="172">
                  <c:v>503811.1086371658</c:v>
                </c:pt>
                <c:pt idx="173">
                  <c:v>516837.77391870454</c:v>
                </c:pt>
                <c:pt idx="174">
                  <c:v>530141.16174661403</c:v>
                </c:pt>
                <c:pt idx="175">
                  <c:v>543724.63166825403</c:v>
                </c:pt>
                <c:pt idx="176">
                  <c:v>557591.44920229062</c:v>
                </c:pt>
                <c:pt idx="177">
                  <c:v>571744.77726669121</c:v>
                </c:pt>
                <c:pt idx="178">
                  <c:v>586187.66734077153</c:v>
                </c:pt>
                <c:pt idx="179">
                  <c:v>600923.05036858178</c:v>
                </c:pt>
                <c:pt idx="180">
                  <c:v>615953.72741240577</c:v>
                </c:pt>
                <c:pt idx="181">
                  <c:v>631282.36006670934</c:v>
                </c:pt>
                <c:pt idx="182">
                  <c:v>646911.46064452187</c:v>
                </c:pt>
                <c:pt idx="183">
                  <c:v>662843.38214995922</c:v>
                </c:pt>
                <c:pt idx="184">
                  <c:v>679080.30805239454</c:v>
                </c:pt>
                <c:pt idx="185">
                  <c:v>695624.24187965493</c:v>
                </c:pt>
                <c:pt idx="186">
                  <c:v>712476.99664955784</c:v>
                </c:pt>
                <c:pt idx="187">
                  <c:v>729640.18416109681</c:v>
                </c:pt>
                <c:pt idx="188">
                  <c:v>747115.20416863856</c:v>
                </c:pt>
                <c:pt idx="189">
                  <c:v>764903.23346458469</c:v>
                </c:pt>
                <c:pt idx="190">
                  <c:v>783005.2148980858</c:v>
                </c:pt>
                <c:pt idx="191">
                  <c:v>801421.84635954793</c:v>
                </c:pt>
                <c:pt idx="192">
                  <c:v>820153.56976284448</c:v>
                </c:pt>
                <c:pt idx="193">
                  <c:v>839200.56005931494</c:v>
                </c:pt>
                <c:pt idx="194">
                  <c:v>858562.7143197906</c:v>
                </c:pt>
                <c:pt idx="195">
                  <c:v>878239.64092301519</c:v>
                </c:pt>
                <c:pt idx="196">
                  <c:v>898230.64889091218</c:v>
                </c:pt>
                <c:pt idx="197">
                  <c:v>918534.73741317028</c:v>
                </c:pt>
                <c:pt idx="198">
                  <c:v>939150.58560555789</c:v>
                </c:pt>
                <c:pt idx="199">
                  <c:v>960076.54254821246</c:v>
                </c:pt>
                <c:pt idx="200">
                  <c:v>981310.61765186384</c:v>
                </c:pt>
                <c:pt idx="201">
                  <c:v>1002850.4714015194</c:v>
                </c:pt>
                <c:pt idx="202">
                  <c:v>1024693.4065285402</c:v>
                </c:pt>
                <c:pt idx="203">
                  <c:v>1046836.3596632453</c:v>
                </c:pt>
                <c:pt idx="204">
                  <c:v>1069275.8935211792</c:v>
                </c:pt>
                <c:pt idx="205">
                  <c:v>1092008.1896769344</c:v>
                </c:pt>
                <c:pt idx="206">
                  <c:v>1115029.0419799176</c:v>
                </c:pt>
                <c:pt idx="207">
                  <c:v>1138333.8506666597</c:v>
                </c:pt>
                <c:pt idx="208">
                  <c:v>1161917.6172241711</c:v>
                </c:pt>
                <c:pt idx="209">
                  <c:v>1185774.9400584204</c:v>
                </c:pt>
                <c:pt idx="210">
                  <c:v>1209900.0110212357</c:v>
                </c:pt>
                <c:pt idx="211">
                  <c:v>1234286.6128477824</c:v>
                </c:pt>
                <c:pt idx="212">
                  <c:v>1258928.1175552353</c:v>
                </c:pt>
                <c:pt idx="213">
                  <c:v>1283817.4858513302</c:v>
                </c:pt>
                <c:pt idx="214">
                  <c:v>1308947.2675991284</c:v>
                </c:pt>
                <c:pt idx="215">
                  <c:v>1334309.603381549</c:v>
                </c:pt>
                <c:pt idx="216">
                  <c:v>1359896.2272060257</c:v>
                </c:pt>
                <c:pt idx="217">
                  <c:v>1385698.4703859971</c:v>
                </c:pt>
                <c:pt idx="218">
                  <c:v>1411707.266631874</c:v>
                </c:pt>
                <c:pt idx="219">
                  <c:v>1437913.1583796272</c:v>
                </c:pt>
                <c:pt idx="220">
                  <c:v>1464306.3043802208</c:v>
                </c:pt>
                <c:pt idx="221">
                  <c:v>1490876.4885678072</c:v>
                </c:pt>
                <c:pt idx="222">
                  <c:v>1517613.1302188868</c:v>
                </c:pt>
                <c:pt idx="223">
                  <c:v>1544505.2954085914</c:v>
                </c:pt>
                <c:pt idx="224">
                  <c:v>1571541.7097638517</c:v>
                </c:pt>
                <c:pt idx="225">
                  <c:v>1598710.7725065355</c:v>
                </c:pt>
                <c:pt idx="226">
                  <c:v>1626000.5717727037</c:v>
                </c:pt>
                <c:pt idx="227">
                  <c:v>1653398.9011869892</c:v>
                </c:pt>
                <c:pt idx="228">
                  <c:v>1680893.2776637967</c:v>
                </c:pt>
                <c:pt idx="229">
                  <c:v>1708470.9603996063</c:v>
                </c:pt>
                <c:pt idx="230">
                  <c:v>1736118.971013203</c:v>
                </c:pt>
                <c:pt idx="231">
                  <c:v>1763824.1147832002</c:v>
                </c:pt>
                <c:pt idx="232">
                  <c:v>1791573.0029248416</c:v>
                </c:pt>
                <c:pt idx="233">
                  <c:v>1819352.0758408352</c:v>
                </c:pt>
                <c:pt idx="234">
                  <c:v>1847147.6272739284</c:v>
                </c:pt>
                <c:pt idx="235">
                  <c:v>1874945.8292821832</c:v>
                </c:pt>
                <c:pt idx="236">
                  <c:v>1902732.7579514908</c:v>
                </c:pt>
                <c:pt idx="237">
                  <c:v>1930494.4197538584</c:v>
                </c:pt>
                <c:pt idx="238">
                  <c:v>1958216.7784544686</c:v>
                </c:pt>
                <c:pt idx="239">
                  <c:v>1985885.7824655196</c:v>
                </c:pt>
                <c:pt idx="240">
                  <c:v>2013487.3925404509</c:v>
                </c:pt>
                <c:pt idx="241">
                  <c:v>2041007.6096984143</c:v>
                </c:pt>
                <c:pt idx="242">
                  <c:v>2068432.5032658</c:v>
                </c:pt>
                <c:pt idx="243">
                  <c:v>2095748.2389193194</c:v>
                </c:pt>
                <c:pt idx="244">
                  <c:v>2122941.1066136197</c:v>
                </c:pt>
                <c:pt idx="245">
                  <c:v>2149997.5482756826</c:v>
                </c:pt>
                <c:pt idx="246">
                  <c:v>2176904.1851483649</c:v>
                </c:pt>
                <c:pt idx="247">
                  <c:v>2203647.8446663851</c:v>
                </c:pt>
                <c:pt idx="248">
                  <c:v>2230215.5867498503</c:v>
                </c:pt>
                <c:pt idx="249">
                  <c:v>2256594.7294030325</c:v>
                </c:pt>
                <c:pt idx="250">
                  <c:v>2282772.8735095588</c:v>
                </c:pt>
                <c:pt idx="251">
                  <c:v>2308737.9267194173</c:v>
                </c:pt>
                <c:pt idx="252">
                  <c:v>2334478.1263281819</c:v>
                </c:pt>
                <c:pt idx="253">
                  <c:v>2359982.0610545953</c:v>
                </c:pt>
                <c:pt idx="254">
                  <c:v>2385238.6916290373</c:v>
                </c:pt>
                <c:pt idx="255">
                  <c:v>2410237.3701124336</c:v>
                </c:pt>
                <c:pt idx="256">
                  <c:v>2434967.8578727092</c:v>
                </c:pt>
                <c:pt idx="257">
                  <c:v>2459420.3421539548</c:v>
                </c:pt>
                <c:pt idx="258">
                  <c:v>2483585.4511819091</c:v>
                </c:pt>
                <c:pt idx="259">
                  <c:v>2507454.2677581538</c:v>
                </c:pt>
                <c:pt idx="260">
                  <c:v>2531018.3413044396</c:v>
                </c:pt>
                <c:pt idx="261">
                  <c:v>2554269.6983277448</c:v>
                </c:pt>
                <c:pt idx="262">
                  <c:v>2577200.851285948</c:v>
                </c:pt>
                <c:pt idx="263">
                  <c:v>2599804.8058432383</c:v>
                </c:pt>
                <c:pt idx="264">
                  <c:v>2622075.0665135817</c:v>
                </c:pt>
                <c:pt idx="265">
                  <c:v>2644005.6406995472</c:v>
                </c:pt>
                <c:pt idx="266">
                  <c:v>2665591.041142574</c:v>
                </c:pt>
                <c:pt idx="267">
                  <c:v>2686826.286809193</c:v>
                </c:pt>
                <c:pt idx="268">
                  <c:v>2707706.9022457916</c:v>
                </c:pt>
                <c:pt idx="269">
                  <c:v>2728228.9154421189</c:v>
                </c:pt>
                <c:pt idx="270">
                  <c:v>2748388.8542508529</c:v>
                </c:pt>
                <c:pt idx="271">
                  <c:v>2768183.7414171384</c:v>
                </c:pt>
                <c:pt idx="272">
                  <c:v>2787611.0882779765</c:v>
                </c:pt>
                <c:pt idx="273">
                  <c:v>2806668.8871967443</c:v>
                </c:pt>
                <c:pt idx="274">
                  <c:v>2825355.6028028415</c:v>
                </c:pt>
                <c:pt idx="275">
                  <c:v>2843670.1621105447</c:v>
                </c:pt>
                <c:pt idx="276">
                  <c:v>2861611.9435945614</c:v>
                </c:pt>
                <c:pt idx="277">
                  <c:v>2879180.7653025105</c:v>
                </c:pt>
                <c:pt idx="278">
                  <c:v>2896376.8720866451</c:v>
                </c:pt>
                <c:pt idx="279">
                  <c:v>2913200.9220385491</c:v>
                </c:pt>
                <c:pt idx="280">
                  <c:v>2929653.9722113423</c:v>
                </c:pt>
                <c:pt idx="281">
                  <c:v>2945737.4637141121</c:v>
                </c:pt>
                <c:pt idx="282">
                  <c:v>2961453.2062628944</c:v>
                </c:pt>
                <c:pt idx="283">
                  <c:v>2976803.3622715855</c:v>
                </c:pt>
                <c:pt idx="284">
                  <c:v>2991790.4305647151</c:v>
                </c:pt>
                <c:pt idx="285">
                  <c:v>3006417.2297920887</c:v>
                </c:pt>
                <c:pt idx="286">
                  <c:v>3020686.8816229599</c:v>
                </c:pt>
                <c:pt idx="287">
                  <c:v>3034602.7937946534</c:v>
                </c:pt>
                <c:pt idx="288">
                  <c:v>3048168.6430874937</c:v>
                </c:pt>
                <c:pt idx="289">
                  <c:v>3061388.3582945229</c:v>
                </c:pt>
                <c:pt idx="290">
                  <c:v>3074266.103250877</c:v>
                </c:pt>
                <c:pt idx="291">
                  <c:v>3086806.2599838758</c:v>
                </c:pt>
                <c:pt idx="292">
                  <c:v>3099013.4120408944</c:v>
                </c:pt>
                <c:pt idx="293">
                  <c:v>3110892.3280479973</c:v>
                </c:pt>
                <c:pt idx="294">
                  <c:v>3122447.9455481358</c:v>
                </c:pt>
                <c:pt idx="295">
                  <c:v>3133685.3551634969</c:v>
                </c:pt>
                <c:pt idx="296">
                  <c:v>3144609.7851223764</c:v>
                </c:pt>
                <c:pt idx="297">
                  <c:v>3155226.5861867513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26</c:v>
                </c:pt>
                <c:pt idx="26">
                  <c:v>32</c:v>
                </c:pt>
                <c:pt idx="27">
                  <c:v>45</c:v>
                </c:pt>
                <c:pt idx="28">
                  <c:v>52</c:v>
                </c:pt>
                <c:pt idx="29">
                  <c:v>64</c:v>
                </c:pt>
                <c:pt idx="30">
                  <c:v>72</c:v>
                </c:pt>
                <c:pt idx="31">
                  <c:v>97</c:v>
                </c:pt>
                <c:pt idx="32">
                  <c:v>110</c:v>
                </c:pt>
                <c:pt idx="33">
                  <c:v>127</c:v>
                </c:pt>
                <c:pt idx="34">
                  <c:v>149</c:v>
                </c:pt>
                <c:pt idx="35">
                  <c:v>160</c:v>
                </c:pt>
                <c:pt idx="36">
                  <c:v>178</c:v>
                </c:pt>
                <c:pt idx="37">
                  <c:v>187</c:v>
                </c:pt>
                <c:pt idx="38">
                  <c:v>194</c:v>
                </c:pt>
                <c:pt idx="39">
                  <c:v>201</c:v>
                </c:pt>
                <c:pt idx="40">
                  <c:v>211</c:v>
                </c:pt>
                <c:pt idx="41">
                  <c:v>223</c:v>
                </c:pt>
                <c:pt idx="42">
                  <c:v>232</c:v>
                </c:pt>
                <c:pt idx="43">
                  <c:v>251</c:v>
                </c:pt>
                <c:pt idx="44">
                  <c:v>269</c:v>
                </c:pt>
                <c:pt idx="45">
                  <c:v>283</c:v>
                </c:pt>
                <c:pt idx="46">
                  <c:v>301</c:v>
                </c:pt>
                <c:pt idx="47">
                  <c:v>323</c:v>
                </c:pt>
                <c:pt idx="48">
                  <c:v>342</c:v>
                </c:pt>
                <c:pt idx="49">
                  <c:v>369</c:v>
                </c:pt>
                <c:pt idx="50">
                  <c:v>400</c:v>
                </c:pt>
                <c:pt idx="51">
                  <c:v>432</c:v>
                </c:pt>
                <c:pt idx="52">
                  <c:v>459</c:v>
                </c:pt>
                <c:pt idx="53">
                  <c:v>485</c:v>
                </c:pt>
                <c:pt idx="54">
                  <c:v>520</c:v>
                </c:pt>
                <c:pt idx="55">
                  <c:v>547</c:v>
                </c:pt>
                <c:pt idx="56">
                  <c:v>582</c:v>
                </c:pt>
                <c:pt idx="57">
                  <c:v>616</c:v>
                </c:pt>
                <c:pt idx="58">
                  <c:v>651</c:v>
                </c:pt>
                <c:pt idx="59">
                  <c:v>694</c:v>
                </c:pt>
                <c:pt idx="60">
                  <c:v>731</c:v>
                </c:pt>
                <c:pt idx="61">
                  <c:v>779</c:v>
                </c:pt>
                <c:pt idx="62">
                  <c:v>832</c:v>
                </c:pt>
                <c:pt idx="63">
                  <c:v>868</c:v>
                </c:pt>
                <c:pt idx="64">
                  <c:v>921</c:v>
                </c:pt>
                <c:pt idx="65">
                  <c:v>975</c:v>
                </c:pt>
                <c:pt idx="66">
                  <c:v>1018</c:v>
                </c:pt>
                <c:pt idx="67">
                  <c:v>1067</c:v>
                </c:pt>
                <c:pt idx="68">
                  <c:v>1134</c:v>
                </c:pt>
                <c:pt idx="69">
                  <c:v>1197</c:v>
                </c:pt>
                <c:pt idx="70">
                  <c:v>1248</c:v>
                </c:pt>
                <c:pt idx="71">
                  <c:v>1324</c:v>
                </c:pt>
                <c:pt idx="72">
                  <c:v>1389</c:v>
                </c:pt>
                <c:pt idx="73">
                  <c:v>1453</c:v>
                </c:pt>
                <c:pt idx="74">
                  <c:v>1516</c:v>
                </c:pt>
                <c:pt idx="75">
                  <c:v>1576</c:v>
                </c:pt>
                <c:pt idx="76">
                  <c:v>1634</c:v>
                </c:pt>
                <c:pt idx="77">
                  <c:v>1694</c:v>
                </c:pt>
                <c:pt idx="78">
                  <c:v>1792</c:v>
                </c:pt>
                <c:pt idx="79">
                  <c:v>1897</c:v>
                </c:pt>
                <c:pt idx="80">
                  <c:v>1982</c:v>
                </c:pt>
                <c:pt idx="81">
                  <c:v>2098</c:v>
                </c:pt>
                <c:pt idx="82">
                  <c:v>2197</c:v>
                </c:pt>
                <c:pt idx="83">
                  <c:v>2285</c:v>
                </c:pt>
                <c:pt idx="84">
                  <c:v>2365</c:v>
                </c:pt>
                <c:pt idx="85">
                  <c:v>2465</c:v>
                </c:pt>
                <c:pt idx="86">
                  <c:v>2587</c:v>
                </c:pt>
                <c:pt idx="87">
                  <c:v>2710</c:v>
                </c:pt>
                <c:pt idx="88">
                  <c:v>2849</c:v>
                </c:pt>
                <c:pt idx="89">
                  <c:v>2969</c:v>
                </c:pt>
                <c:pt idx="90">
                  <c:v>3060</c:v>
                </c:pt>
                <c:pt idx="91">
                  <c:v>3169</c:v>
                </c:pt>
                <c:pt idx="92">
                  <c:v>3289</c:v>
                </c:pt>
                <c:pt idx="93">
                  <c:v>3438</c:v>
                </c:pt>
                <c:pt idx="94">
                  <c:v>3590</c:v>
                </c:pt>
                <c:pt idx="95">
                  <c:v>3717</c:v>
                </c:pt>
                <c:pt idx="96">
                  <c:v>3830</c:v>
                </c:pt>
                <c:pt idx="97">
                  <c:v>3950</c:v>
                </c:pt>
                <c:pt idx="98">
                  <c:v>4128</c:v>
                </c:pt>
                <c:pt idx="99">
                  <c:v>5537</c:v>
                </c:pt>
                <c:pt idx="100">
                  <c:v>5651</c:v>
                </c:pt>
                <c:pt idx="101">
                  <c:v>5825.8246578755507</c:v>
                </c:pt>
                <c:pt idx="102">
                  <c:v>6005.459485417472</c:v>
                </c:pt>
                <c:pt idx="103">
                  <c:v>6190.0315355271678</c:v>
                </c:pt>
                <c:pt idx="104">
                  <c:v>6379.6709145785153</c:v>
                </c:pt>
                <c:pt idx="105">
                  <c:v>6574.5108382786566</c:v>
                </c:pt>
                <c:pt idx="106">
                  <c:v>6774.6876874754507</c:v>
                </c:pt>
                <c:pt idx="107">
                  <c:v>6980.3410638284986</c:v>
                </c:pt>
                <c:pt idx="108">
                  <c:v>7191.6138452547011</c:v>
                </c:pt>
                <c:pt idx="109">
                  <c:v>7408.6522410530515</c:v>
                </c:pt>
                <c:pt idx="110">
                  <c:v>7631.6058466068398</c:v>
                </c:pt>
                <c:pt idx="111">
                  <c:v>7860.6276975545816</c:v>
                </c:pt>
                <c:pt idx="112">
                  <c:v>8095.8743233138357</c:v>
                </c:pt>
                <c:pt idx="113">
                  <c:v>8337.5057998345947</c:v>
                </c:pt>
                <c:pt idx="114">
                  <c:v>8585.685801451129</c:v>
                </c:pt>
                <c:pt idx="115">
                  <c:v>8840.5816516930317</c:v>
                </c:pt>
                <c:pt idx="116">
                  <c:v>9102.3643729077339</c:v>
                </c:pt>
                <c:pt idx="117">
                  <c:v>9371.2087345379514</c:v>
                </c:pt>
                <c:pt idx="118">
                  <c:v>9647.2932998883389</c:v>
                </c:pt>
                <c:pt idx="119">
                  <c:v>9930.800471206152</c:v>
                </c:pt>
                <c:pt idx="120">
                  <c:v>10221.916532890806</c:v>
                </c:pt>
                <c:pt idx="121">
                  <c:v>10520.831692637033</c:v>
                </c:pt>
                <c:pt idx="122">
                  <c:v>10827.740120305756</c:v>
                </c:pt>
                <c:pt idx="123">
                  <c:v>11142.839984305849</c:v>
                </c:pt>
                <c:pt idx="124">
                  <c:v>11466.333485258727</c:v>
                </c:pt>
                <c:pt idx="125">
                  <c:v>11798.426886706053</c:v>
                </c:pt>
                <c:pt idx="126">
                  <c:v>12139.330542608908</c:v>
                </c:pt>
                <c:pt idx="127">
                  <c:v>12489.258921374507</c:v>
                </c:pt>
                <c:pt idx="128">
                  <c:v>12848.430626133921</c:v>
                </c:pt>
                <c:pt idx="129">
                  <c:v>13217.06841098143</c:v>
                </c:pt>
                <c:pt idx="130">
                  <c:v>13595.399192872896</c:v>
                </c:pt>
                <c:pt idx="131">
                  <c:v>13983.654058867149</c:v>
                </c:pt>
                <c:pt idx="132">
                  <c:v>14382.068268380721</c:v>
                </c:pt>
                <c:pt idx="133">
                  <c:v>14790.881250112347</c:v>
                </c:pt>
                <c:pt idx="134">
                  <c:v>15210.336593279633</c:v>
                </c:pt>
                <c:pt idx="135">
                  <c:v>15640.682032796074</c:v>
                </c:pt>
                <c:pt idx="136">
                  <c:v>16082.169428002306</c:v>
                </c:pt>
                <c:pt idx="137">
                  <c:v>16535.054734551151</c:v>
                </c:pt>
                <c:pt idx="138">
                  <c:v>16999.59796903162</c:v>
                </c:pt>
                <c:pt idx="139">
                  <c:v>17476.063165902768</c:v>
                </c:pt>
                <c:pt idx="140">
                  <c:v>17964.718326294074</c:v>
                </c:pt>
                <c:pt idx="141">
                  <c:v>18465.835358215034</c:v>
                </c:pt>
                <c:pt idx="142">
                  <c:v>18979.690007702888</c:v>
                </c:pt>
                <c:pt idx="143">
                  <c:v>19506.56178042401</c:v>
                </c:pt>
                <c:pt idx="144">
                  <c:v>20046.733853231446</c:v>
                </c:pt>
                <c:pt idx="145">
                  <c:v>20600.492975168723</c:v>
                </c:pt>
                <c:pt idx="146">
                  <c:v>21168.129357398098</c:v>
                </c:pt>
                <c:pt idx="147">
                  <c:v>21749.936551520412</c:v>
                </c:pt>
                <c:pt idx="148">
                  <c:v>22346.211315743454</c:v>
                </c:pt>
                <c:pt idx="149">
                  <c:v>22957.253468346491</c:v>
                </c:pt>
                <c:pt idx="150">
                  <c:v>23583.365727880489</c:v>
                </c:pt>
                <c:pt idx="151">
                  <c:v>24224.853539536769</c:v>
                </c:pt>
                <c:pt idx="152">
                  <c:v>24882.024887111402</c:v>
                </c:pt>
                <c:pt idx="153">
                  <c:v>25555.190089988853</c:v>
                </c:pt>
                <c:pt idx="154">
                  <c:v>26244.661584566358</c:v>
                </c:pt>
                <c:pt idx="155">
                  <c:v>26950.753689540466</c:v>
                </c:pt>
                <c:pt idx="156">
                  <c:v>27673.782354479266</c:v>
                </c:pt>
                <c:pt idx="157">
                  <c:v>28414.06489110825</c:v>
                </c:pt>
                <c:pt idx="158">
                  <c:v>29171.919686744819</c:v>
                </c:pt>
                <c:pt idx="159">
                  <c:v>29947.665899326192</c:v>
                </c:pt>
                <c:pt idx="160">
                  <c:v>30741.62313348836</c:v>
                </c:pt>
                <c:pt idx="161">
                  <c:v>31554.111097169782</c:v>
                </c:pt>
                <c:pt idx="162">
                  <c:v>32385.449238233039</c:v>
                </c:pt>
                <c:pt idx="163">
                  <c:v>33235.956360621087</c:v>
                </c:pt>
                <c:pt idx="164">
                  <c:v>34105.950219591883</c:v>
                </c:pt>
                <c:pt idx="165">
                  <c:v>34995.747095606894</c:v>
                </c:pt>
                <c:pt idx="166">
                  <c:v>35905.661346484783</c:v>
                </c:pt>
                <c:pt idx="167">
                  <c:v>36836.004937472615</c:v>
                </c:pt>
                <c:pt idx="168">
                  <c:v>37787.086948932476</c:v>
                </c:pt>
                <c:pt idx="169">
                  <c:v>38759.21306139254</c:v>
                </c:pt>
                <c:pt idx="170">
                  <c:v>39752.685017768134</c:v>
                </c:pt>
                <c:pt idx="171">
                  <c:v>40767.800062620467</c:v>
                </c:pt>
                <c:pt idx="172">
                  <c:v>41804.850358388947</c:v>
                </c:pt>
                <c:pt idx="173">
                  <c:v>42864.122378607208</c:v>
                </c:pt>
                <c:pt idx="174">
                  <c:v>43945.896278193592</c:v>
                </c:pt>
                <c:pt idx="175">
                  <c:v>45050.445240993839</c:v>
                </c:pt>
                <c:pt idx="176">
                  <c:v>46178.034804847426</c:v>
                </c:pt>
                <c:pt idx="177">
                  <c:v>47328.922164549243</c:v>
                </c:pt>
                <c:pt idx="178">
                  <c:v>48503.355453185504</c:v>
                </c:pt>
                <c:pt idx="179">
                  <c:v>49701.573002436504</c:v>
                </c:pt>
                <c:pt idx="180">
                  <c:v>50923.802582559641</c:v>
                </c:pt>
                <c:pt idx="181">
                  <c:v>52170.260622893184</c:v>
                </c:pt>
                <c:pt idx="182">
                  <c:v>53441.151413855332</c:v>
                </c:pt>
                <c:pt idx="183">
                  <c:v>54736.666291553171</c:v>
                </c:pt>
                <c:pt idx="184">
                  <c:v>56056.982806262546</c:v>
                </c:pt>
                <c:pt idx="185">
                  <c:v>57402.263876191857</c:v>
                </c:pt>
                <c:pt idx="186">
                  <c:v>58772.656928100332</c:v>
                </c:pt>
                <c:pt idx="187">
                  <c:v>60168.293026503656</c:v>
                </c:pt>
                <c:pt idx="188">
                  <c:v>61589.285993366524</c:v>
                </c:pt>
                <c:pt idx="189">
                  <c:v>63035.73152035199</c:v>
                </c:pt>
                <c:pt idx="190">
                  <c:v>64507.706275870791</c:v>
                </c:pt>
                <c:pt idx="191">
                  <c:v>66005.267009349147</c:v>
                </c:pt>
                <c:pt idx="192">
                  <c:v>67528.449655309931</c:v>
                </c:pt>
                <c:pt idx="193">
                  <c:v>69077.268440038592</c:v>
                </c:pt>
                <c:pt idx="194">
                  <c:v>70651.714993780784</c:v>
                </c:pt>
                <c:pt idx="195">
                  <c:v>72251.757471591511</c:v>
                </c:pt>
                <c:pt idx="196">
                  <c:v>73877.339686125255</c:v>
                </c:pt>
                <c:pt idx="197">
                  <c:v>75528.380255820637</c:v>
                </c:pt>
                <c:pt idx="198">
                  <c:v>77204.771772090869</c:v>
                </c:pt>
                <c:pt idx="199">
                  <c:v>78906.379989280569</c:v>
                </c:pt>
                <c:pt idx="200">
                  <c:v>80633.04304128878</c:v>
                </c:pt>
                <c:pt idx="201">
                  <c:v>82384.57068888552</c:v>
                </c:pt>
                <c:pt idx="202">
                  <c:v>84160.7436018632</c:v>
                </c:pt>
                <c:pt idx="203">
                  <c:v>85961.312680262577</c:v>
                </c:pt>
                <c:pt idx="204">
                  <c:v>87785.99841899387</c:v>
                </c:pt>
                <c:pt idx="205">
                  <c:v>89634.490320235243</c:v>
                </c:pt>
                <c:pt idx="206">
                  <c:v>91506.446358031506</c:v>
                </c:pt>
                <c:pt idx="207">
                  <c:v>93401.492499532542</c:v>
                </c:pt>
                <c:pt idx="208">
                  <c:v>95319.222287303681</c:v>
                </c:pt>
                <c:pt idx="209">
                  <c:v>97259.196487105131</c:v>
                </c:pt>
                <c:pt idx="210">
                  <c:v>99220.942805474624</c:v>
                </c:pt>
                <c:pt idx="211">
                  <c:v>101203.95568135419</c:v>
                </c:pt>
                <c:pt idx="212">
                  <c:v>103207.69615587709</c:v>
                </c:pt>
                <c:pt idx="213">
                  <c:v>105231.59182427387</c:v>
                </c:pt>
                <c:pt idx="214">
                  <c:v>107275.03687366488</c:v>
                </c:pt>
                <c:pt idx="215">
                  <c:v>109337.3922102814</c:v>
                </c:pt>
                <c:pt idx="216">
                  <c:v>111417.98567939652</c:v>
                </c:pt>
                <c:pt idx="217">
                  <c:v>113516.11238095115</c:v>
                </c:pt>
                <c:pt idx="218">
                  <c:v>115631.03508352948</c:v>
                </c:pt>
                <c:pt idx="219">
                  <c:v>117761.98473897227</c:v>
                </c:pt>
                <c:pt idx="220">
                  <c:v>119908.16109951679</c:v>
                </c:pt>
                <c:pt idx="221">
                  <c:v>122068.73343891994</c:v>
                </c:pt>
                <c:pt idx="222">
                  <c:v>124242.84137855723</c:v>
                </c:pt>
                <c:pt idx="223">
                  <c:v>126429.59581899809</c:v>
                </c:pt>
                <c:pt idx="224">
                  <c:v>128628.07997703826</c:v>
                </c:pt>
                <c:pt idx="225">
                  <c:v>130837.35052762693</c:v>
                </c:pt>
                <c:pt idx="226">
                  <c:v>133056.4388495624</c:v>
                </c:pt>
                <c:pt idx="227">
                  <c:v>135284.35237324875</c:v>
                </c:pt>
                <c:pt idx="228">
                  <c:v>137520.07602821235</c:v>
                </c:pt>
                <c:pt idx="229">
                  <c:v>139762.57378747378</c:v>
                </c:pt>
                <c:pt idx="230">
                  <c:v>142010.79030526406</c:v>
                </c:pt>
                <c:pt idx="231">
                  <c:v>144263.65264396812</c:v>
                </c:pt>
                <c:pt idx="232">
                  <c:v>146520.07208557791</c:v>
                </c:pt>
                <c:pt idx="233">
                  <c:v>148778.9460223495</c:v>
                </c:pt>
                <c:pt idx="234">
                  <c:v>151039.15992078593</c:v>
                </c:pt>
                <c:pt idx="235">
                  <c:v>153299.58935251852</c:v>
                </c:pt>
                <c:pt idx="236">
                  <c:v>155559.10208513719</c:v>
                </c:pt>
                <c:pt idx="237">
                  <c:v>157816.56022553213</c:v>
                </c:pt>
                <c:pt idx="238">
                  <c:v>160070.82240785958</c:v>
                </c:pt>
                <c:pt idx="239">
                  <c:v>162320.74601783746</c:v>
                </c:pt>
                <c:pt idx="240">
                  <c:v>164565.18944472005</c:v>
                </c:pt>
                <c:pt idx="241">
                  <c:v>166803.01435199499</c:v>
                </c:pt>
                <c:pt idx="242">
                  <c:v>169033.08795759882</c:v>
                </c:pt>
                <c:pt idx="243">
                  <c:v>171254.28531425906</c:v>
                </c:pt>
                <c:pt idx="244">
                  <c:v>173465.49158044686</c:v>
                </c:pt>
                <c:pt idx="245">
                  <c:v>175665.60427236563</c:v>
                </c:pt>
                <c:pt idx="246">
                  <c:v>177853.53548740936</c:v>
                </c:pt>
                <c:pt idx="247">
                  <c:v>180028.21408960159</c:v>
                </c:pt>
                <c:pt idx="248">
                  <c:v>182188.58784767098</c:v>
                </c:pt>
                <c:pt idx="249">
                  <c:v>184333.6255166331</c:v>
                </c:pt>
                <c:pt idx="250">
                  <c:v>186462.31885402798</c:v>
                </c:pt>
                <c:pt idx="251">
                  <c:v>188573.6845623079</c:v>
                </c:pt>
                <c:pt idx="252">
                  <c:v>190666.76614927693</c:v>
                </c:pt>
                <c:pt idx="253">
                  <c:v>192740.63569894969</c:v>
                </c:pt>
                <c:pt idx="254">
                  <c:v>194794.39554571651</c:v>
                </c:pt>
                <c:pt idx="255">
                  <c:v>196827.17984527332</c:v>
                </c:pt>
                <c:pt idx="256">
                  <c:v>198838.15603638921</c:v>
                </c:pt>
                <c:pt idx="257">
                  <c:v>200826.52618823908</c:v>
                </c:pt>
                <c:pt idx="258">
                  <c:v>202791.52822871617</c:v>
                </c:pt>
                <c:pt idx="259">
                  <c:v>204732.43704985321</c:v>
                </c:pt>
                <c:pt idx="260">
                  <c:v>206648.56548721466</c:v>
                </c:pt>
                <c:pt idx="261">
                  <c:v>208539.26517087026</c:v>
                </c:pt>
                <c:pt idx="262">
                  <c:v>210403.92724631284</c:v>
                </c:pt>
                <c:pt idx="263">
                  <c:v>212241.98296443708</c:v>
                </c:pt>
                <c:pt idx="264">
                  <c:v>214052.90414044165</c:v>
                </c:pt>
                <c:pt idx="265">
                  <c:v>215836.20348224914</c:v>
                </c:pt>
                <c:pt idx="266">
                  <c:v>217591.43478975105</c:v>
                </c:pt>
                <c:pt idx="267">
                  <c:v>219318.19302687168</c:v>
                </c:pt>
                <c:pt idx="268">
                  <c:v>221016.1142691003</c:v>
                </c:pt>
                <c:pt idx="269">
                  <c:v>222684.87552976052</c:v>
                </c:pt>
                <c:pt idx="270">
                  <c:v>224324.19446886523</c:v>
                </c:pt>
                <c:pt idx="271">
                  <c:v>225933.82898893993</c:v>
                </c:pt>
                <c:pt idx="272">
                  <c:v>227513.57672268458</c:v>
                </c:pt>
                <c:pt idx="273">
                  <c:v>229063.27441778127</c:v>
                </c:pt>
                <c:pt idx="274">
                  <c:v>230582.79722454035</c:v>
                </c:pt>
                <c:pt idx="275">
                  <c:v>232072.05789240843</c:v>
                </c:pt>
                <c:pt idx="276">
                  <c:v>233531.00588163963</c:v>
                </c:pt>
                <c:pt idx="277">
                  <c:v>234959.62639665417</c:v>
                </c:pt>
                <c:pt idx="278">
                  <c:v>236357.93934777714</c:v>
                </c:pt>
                <c:pt idx="279">
                  <c:v>237725.99824816684</c:v>
                </c:pt>
                <c:pt idx="280">
                  <c:v>239063.88905280633</c:v>
                </c:pt>
                <c:pt idx="281">
                  <c:v>240371.72894644717</c:v>
                </c:pt>
                <c:pt idx="282">
                  <c:v>241649.66508736199</c:v>
                </c:pt>
                <c:pt idx="283">
                  <c:v>242897.87331368646</c:v>
                </c:pt>
                <c:pt idx="284">
                  <c:v>244116.55681901233</c:v>
                </c:pt>
                <c:pt idx="285">
                  <c:v>245305.94480373815</c:v>
                </c:pt>
                <c:pt idx="286">
                  <c:v>246466.29110849195</c:v>
                </c:pt>
                <c:pt idx="287">
                  <c:v>247597.87283571879</c:v>
                </c:pt>
                <c:pt idx="288">
                  <c:v>248700.98896527564</c:v>
                </c:pt>
                <c:pt idx="289">
                  <c:v>249775.95896960245</c:v>
                </c:pt>
                <c:pt idx="290">
                  <c:v>250823.12143374473</c:v>
                </c:pt>
                <c:pt idx="291">
                  <c:v>251842.83268519162</c:v>
                </c:pt>
                <c:pt idx="292">
                  <c:v>252835.46543817062</c:v>
                </c:pt>
                <c:pt idx="293">
                  <c:v>253801.40745670698</c:v>
                </c:pt>
                <c:pt idx="294">
                  <c:v>254741.0602404158</c:v>
                </c:pt>
                <c:pt idx="295">
                  <c:v>255654.83773665296</c:v>
                </c:pt>
                <c:pt idx="296">
                  <c:v>256543.16508230718</c:v>
                </c:pt>
                <c:pt idx="297">
                  <c:v>257406.47737817571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39</xdr:col>
      <xdr:colOff>161925</xdr:colOff>
      <xdr:row>31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VID-19_pandemic_in_Maharashtra" TargetMode="External"/><Relationship Id="rId3" Type="http://schemas.openxmlformats.org/officeDocument/2006/relationships/hyperlink" Target="mailto:rvchavadekar@gmail.com" TargetMode="External"/><Relationship Id="rId7" Type="http://schemas.openxmlformats.org/officeDocument/2006/relationships/hyperlink" Target="https://bing.com/covid/local/maharashtra_india?vert=graph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census2011.co.in/census/state/maharashtra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downtoearth.org.in/news/health/covid-19-are-80-cases-in-india-really-asymptomatic-7059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D739"/>
  <sheetViews>
    <sheetView tabSelected="1" topLeftCell="A123" zoomScale="80" zoomScaleNormal="80" workbookViewId="0">
      <selection activeCell="D145" sqref="D145"/>
    </sheetView>
  </sheetViews>
  <sheetFormatPr defaultColWidth="9" defaultRowHeight="14.4"/>
  <cols>
    <col min="1" max="1" width="4.6640625" customWidth="1"/>
    <col min="2" max="2" width="16.5546875" style="18" customWidth="1"/>
    <col min="3" max="3" width="10.21875" style="15" customWidth="1"/>
    <col min="4" max="4" width="8.77734375" style="15" customWidth="1"/>
    <col min="5" max="5" width="10.21875" style="15" customWidth="1"/>
    <col min="6" max="6" width="7.77734375" style="40" customWidth="1"/>
    <col min="7" max="8" width="10.33203125" style="1" customWidth="1"/>
    <col min="9" max="9" width="10.44140625" style="1" customWidth="1"/>
    <col min="10" max="10" width="8.5546875" style="1" customWidth="1"/>
    <col min="11" max="13" width="9" style="1"/>
    <col min="14" max="14" width="7.77734375" style="1" customWidth="1"/>
    <col min="15" max="17" width="9" style="1"/>
    <col min="18" max="18" width="7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11" t="s">
        <v>0</v>
      </c>
      <c r="B34" s="112">
        <v>124862220</v>
      </c>
      <c r="C34" s="113"/>
      <c r="D34" s="121" t="s">
        <v>24</v>
      </c>
      <c r="E34" s="123">
        <v>97</v>
      </c>
      <c r="F34" s="43"/>
      <c r="G34" s="1" t="s">
        <v>1</v>
      </c>
      <c r="N34"/>
      <c r="O34"/>
      <c r="P34"/>
      <c r="Q34"/>
      <c r="R34"/>
      <c r="X34" s="108" t="s">
        <v>37</v>
      </c>
      <c r="AB34" s="11" t="s">
        <v>33</v>
      </c>
    </row>
    <row r="35" spans="1:30" ht="15" customHeight="1" thickBot="1">
      <c r="A35" s="111"/>
      <c r="B35" s="114"/>
      <c r="C35" s="115"/>
      <c r="D35" s="122"/>
      <c r="E35" s="124"/>
      <c r="F35" s="43"/>
      <c r="G35" s="3" t="s">
        <v>2</v>
      </c>
      <c r="H35" s="3"/>
      <c r="L35" s="26" t="s">
        <v>15</v>
      </c>
      <c r="M35" s="26"/>
      <c r="N35"/>
      <c r="O35"/>
      <c r="P35" s="27" t="s">
        <v>16</v>
      </c>
      <c r="Q35"/>
      <c r="X35" s="21" t="s">
        <v>14</v>
      </c>
      <c r="AA35">
        <v>1</v>
      </c>
      <c r="AB35" s="11" t="s">
        <v>34</v>
      </c>
    </row>
    <row r="36" spans="1:30" ht="15" customHeight="1" thickTop="1">
      <c r="A36" s="100" t="s">
        <v>31</v>
      </c>
      <c r="B36" s="99">
        <f>ROUND((1-asy/100)*B34,0)</f>
        <v>3745867</v>
      </c>
      <c r="C36" s="17"/>
      <c r="D36" s="17"/>
      <c r="E36" s="17"/>
      <c r="F36" s="41"/>
      <c r="G36" s="17"/>
      <c r="H36" s="17"/>
      <c r="I36" s="17"/>
      <c r="J36" s="17"/>
      <c r="N36" s="3"/>
      <c r="R36" s="3"/>
      <c r="AA36">
        <v>2</v>
      </c>
      <c r="AB36" s="11" t="s">
        <v>35</v>
      </c>
    </row>
    <row r="37" spans="1:30" ht="15" customHeight="1" thickBot="1">
      <c r="A37" s="116" t="s">
        <v>11</v>
      </c>
      <c r="B37" s="117"/>
      <c r="C37" s="118"/>
      <c r="D37" s="118"/>
      <c r="E37" s="118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0"/>
      <c r="S37" s="140" t="s">
        <v>10</v>
      </c>
      <c r="T37" s="141"/>
      <c r="U37" s="141"/>
      <c r="V37" s="141"/>
      <c r="W37" s="141"/>
      <c r="X37" s="142"/>
      <c r="Y37" s="138" t="s">
        <v>19</v>
      </c>
      <c r="Z37" s="139"/>
      <c r="AA37">
        <v>3</v>
      </c>
      <c r="AB37" s="11" t="s">
        <v>36</v>
      </c>
    </row>
    <row r="38" spans="1:30" ht="15" customHeight="1" thickTop="1">
      <c r="A38" s="125" t="s">
        <v>11</v>
      </c>
      <c r="B38" s="126"/>
      <c r="C38" s="127" t="s">
        <v>32</v>
      </c>
      <c r="D38" s="128"/>
      <c r="E38" s="128"/>
      <c r="F38" s="129"/>
      <c r="G38" s="145" t="s">
        <v>9</v>
      </c>
      <c r="H38" s="146"/>
      <c r="I38" s="146"/>
      <c r="J38" s="147"/>
      <c r="K38" s="130" t="s">
        <v>3</v>
      </c>
      <c r="L38" s="131"/>
      <c r="M38" s="131"/>
      <c r="N38" s="132"/>
      <c r="O38" s="133" t="s">
        <v>4</v>
      </c>
      <c r="P38" s="134"/>
      <c r="Q38" s="134"/>
      <c r="R38" s="135"/>
      <c r="S38" s="136" t="s">
        <v>28</v>
      </c>
      <c r="T38" s="137"/>
      <c r="U38" s="143" t="s">
        <v>5</v>
      </c>
      <c r="V38" s="144"/>
      <c r="W38" s="143" t="s">
        <v>6</v>
      </c>
      <c r="X38" s="144"/>
      <c r="Y38" s="148" t="s">
        <v>18</v>
      </c>
      <c r="Z38" s="148" t="s">
        <v>17</v>
      </c>
    </row>
    <row r="39" spans="1:30" ht="15" customHeight="1" thickBot="1">
      <c r="A39" s="19" t="s">
        <v>7</v>
      </c>
      <c r="B39" s="20" t="s">
        <v>13</v>
      </c>
      <c r="C39" s="85" t="s">
        <v>7</v>
      </c>
      <c r="D39" s="39" t="s">
        <v>8</v>
      </c>
      <c r="E39" s="38" t="s">
        <v>30</v>
      </c>
      <c r="F39" s="42" t="s">
        <v>29</v>
      </c>
      <c r="G39" s="14" t="s">
        <v>7</v>
      </c>
      <c r="H39" s="91" t="s">
        <v>8</v>
      </c>
      <c r="I39" s="95" t="s">
        <v>30</v>
      </c>
      <c r="J39" s="96" t="s">
        <v>29</v>
      </c>
      <c r="K39" s="4" t="s">
        <v>7</v>
      </c>
      <c r="L39" s="5" t="s">
        <v>8</v>
      </c>
      <c r="M39" s="89" t="s">
        <v>30</v>
      </c>
      <c r="N39" s="50" t="s">
        <v>29</v>
      </c>
      <c r="O39" s="6" t="s">
        <v>7</v>
      </c>
      <c r="P39" s="8" t="s">
        <v>8</v>
      </c>
      <c r="Q39" s="90" t="s">
        <v>30</v>
      </c>
      <c r="R39" s="51" t="s">
        <v>29</v>
      </c>
      <c r="S39" s="34" t="s">
        <v>8</v>
      </c>
      <c r="T39" s="23" t="s">
        <v>20</v>
      </c>
      <c r="U39" s="35" t="s">
        <v>8</v>
      </c>
      <c r="V39" s="33" t="s">
        <v>20</v>
      </c>
      <c r="W39" s="35" t="s">
        <v>8</v>
      </c>
      <c r="X39" s="33" t="s">
        <v>20</v>
      </c>
      <c r="Y39" s="149"/>
      <c r="Z39" s="149"/>
      <c r="AB39" s="86" t="s">
        <v>25</v>
      </c>
      <c r="AD39" s="11" t="s">
        <v>26</v>
      </c>
    </row>
    <row r="40" spans="1:30" ht="15" customHeight="1" thickTop="1">
      <c r="A40" s="61"/>
      <c r="B40" s="62"/>
      <c r="C40" s="69"/>
      <c r="D40" s="70"/>
      <c r="E40" s="71"/>
      <c r="F40" s="81" t="s">
        <v>21</v>
      </c>
      <c r="I40" s="97" t="s">
        <v>22</v>
      </c>
      <c r="J40" s="81" t="s">
        <v>21</v>
      </c>
      <c r="N40" s="82" t="s">
        <v>21</v>
      </c>
      <c r="Q40" s="79" t="s">
        <v>22</v>
      </c>
      <c r="R40" s="81" t="s">
        <v>21</v>
      </c>
      <c r="S40" s="9"/>
      <c r="T40" s="22"/>
      <c r="Y40" s="21"/>
      <c r="AB40" s="88" t="s">
        <v>27</v>
      </c>
    </row>
    <row r="41" spans="1:30" ht="15" customHeight="1">
      <c r="A41" s="63"/>
      <c r="B41" s="64" t="s">
        <v>12</v>
      </c>
      <c r="C41" s="72"/>
      <c r="D41" s="73"/>
      <c r="F41" s="80">
        <f>SQRT(SUMSQ(F42:F542)/COUNT(F42:F542))</f>
        <v>1.7665237383131322E-4</v>
      </c>
      <c r="I41" s="92">
        <f>MAX(I42:I1000)</f>
        <v>689547.15104696213</v>
      </c>
      <c r="J41" s="80">
        <f>SQRT(SUMSQ(J42:J542)/COUNT(J42:J542))</f>
        <v>1.3605892420235455E-2</v>
      </c>
      <c r="N41" s="80">
        <f>SQRT(SUMSQ(N42:N542)/COUNT(N42:N542))</f>
        <v>1.0549354044572518E-2</v>
      </c>
      <c r="Q41" s="78">
        <f>MAX(Q42:Q1000)</f>
        <v>257406.47737817571</v>
      </c>
      <c r="R41" s="80">
        <f>SQRT(SUMSQ(R42:R542)/COUNT(R42:R542))</f>
        <v>1.6024777114896877E-2</v>
      </c>
      <c r="S41" s="109">
        <f>SQRT(SUMSQ(S42:S542)/COUNT(S42:S542))</f>
        <v>7.2152094363491542E-2</v>
      </c>
      <c r="T41" s="9"/>
      <c r="U41" s="110">
        <f>AVERAGE(U42:U1000)</f>
        <v>4.0313707287526139E-2</v>
      </c>
      <c r="V41" s="36"/>
      <c r="W41" s="110">
        <f>AVERAGE(W42:W1000)</f>
        <v>3.278136133693712E-3</v>
      </c>
      <c r="X41" s="36"/>
    </row>
    <row r="42" spans="1:30" ht="15" customHeight="1">
      <c r="A42" s="65">
        <v>1</v>
      </c>
      <c r="B42" s="66">
        <v>43899.75</v>
      </c>
      <c r="C42" s="75">
        <f>E42</f>
        <v>2</v>
      </c>
      <c r="D42" s="16">
        <v>2</v>
      </c>
      <c r="E42" s="76">
        <f>IF(Y42,0,D42)</f>
        <v>2</v>
      </c>
      <c r="F42" s="74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93">
        <f>G42</f>
        <v>2</v>
      </c>
      <c r="J42" s="74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4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4" t="str">
        <f>IF(Z42="","",(ROUND(Q42,0)-P42)/ROUND(Q42,0))</f>
        <v/>
      </c>
      <c r="S42" s="13" t="str">
        <f t="shared" ref="S42:S105" si="1">IF(OR(Y42,T42=""),"",(1/I42+1/(N-E42))*C42/A42)</f>
        <v/>
      </c>
      <c r="T42" s="107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</row>
    <row r="43" spans="1:30" ht="15" customHeight="1">
      <c r="A43" s="65">
        <v>1</v>
      </c>
      <c r="B43" s="67">
        <f>B42+A43</f>
        <v>43900.75</v>
      </c>
      <c r="C43" s="75">
        <f>E43-E42</f>
        <v>3</v>
      </c>
      <c r="D43" s="16">
        <v>5</v>
      </c>
      <c r="E43" s="77">
        <f>IF(Y43,I43+M43+R4,D43)</f>
        <v>5</v>
      </c>
      <c r="F43" s="74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94">
        <f t="shared" ref="I43:I106" si="7">IF(Y43,I42+G43,E43-M43-Q43)</f>
        <v>5</v>
      </c>
      <c r="J43" s="74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4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4" t="str">
        <f t="shared" ref="R43:R106" si="12">IF(Z43="","",(ROUND(Q43,0)-P43)/ROUND(Q43,0))</f>
        <v/>
      </c>
      <c r="S43" s="13" t="str">
        <f t="shared" si="1"/>
        <v/>
      </c>
      <c r="T43" s="107"/>
      <c r="U43" s="13" t="str">
        <f t="shared" si="2"/>
        <v/>
      </c>
      <c r="V43" s="12"/>
      <c r="W43" s="13" t="str">
        <f t="shared" si="3"/>
        <v/>
      </c>
      <c r="X43" s="12"/>
      <c r="Y43" t="b">
        <f t="shared" si="4"/>
        <v>0</v>
      </c>
      <c r="Z43" s="31"/>
    </row>
    <row r="44" spans="1:30" ht="15" customHeight="1">
      <c r="A44" s="65">
        <v>1</v>
      </c>
      <c r="B44" s="67">
        <f>B43+A44</f>
        <v>43901.75</v>
      </c>
      <c r="C44" s="75">
        <f t="shared" ref="C44:C107" si="13">E44-E43</f>
        <v>6</v>
      </c>
      <c r="D44" s="16">
        <v>11</v>
      </c>
      <c r="E44" s="77">
        <f t="shared" ref="E44:E107" si="14">IF(Y44,I44+M44+Q44,D44)</f>
        <v>11</v>
      </c>
      <c r="F44" s="74" t="str">
        <f t="shared" si="0"/>
        <v/>
      </c>
      <c r="G44" s="1">
        <f t="shared" si="5"/>
        <v>6</v>
      </c>
      <c r="H44" s="1">
        <f t="shared" si="6"/>
        <v>11</v>
      </c>
      <c r="I44" s="94">
        <f t="shared" si="7"/>
        <v>11</v>
      </c>
      <c r="J44" s="74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4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4" t="str">
        <f t="shared" si="12"/>
        <v/>
      </c>
      <c r="S44" s="13" t="str">
        <f t="shared" si="1"/>
        <v/>
      </c>
      <c r="T44" s="107"/>
      <c r="U44" s="13" t="str">
        <f t="shared" si="2"/>
        <v/>
      </c>
      <c r="V44" s="12"/>
      <c r="W44" s="13" t="str">
        <f t="shared" si="3"/>
        <v/>
      </c>
      <c r="X44" s="12"/>
      <c r="Y44" t="b">
        <f t="shared" si="4"/>
        <v>0</v>
      </c>
      <c r="Z44" s="31"/>
    </row>
    <row r="45" spans="1:30" ht="15" customHeight="1">
      <c r="A45" s="65">
        <v>1</v>
      </c>
      <c r="B45" s="67">
        <f t="shared" ref="B45:B108" si="17">B44+A45</f>
        <v>43902.75</v>
      </c>
      <c r="C45" s="75">
        <f t="shared" si="13"/>
        <v>0</v>
      </c>
      <c r="D45" s="16">
        <v>11</v>
      </c>
      <c r="E45" s="77">
        <f t="shared" si="14"/>
        <v>11</v>
      </c>
      <c r="F45" s="74" t="str">
        <f t="shared" si="0"/>
        <v/>
      </c>
      <c r="G45" s="1">
        <f t="shared" si="5"/>
        <v>0</v>
      </c>
      <c r="H45" s="1">
        <f t="shared" si="6"/>
        <v>11</v>
      </c>
      <c r="I45" s="94">
        <f t="shared" si="7"/>
        <v>11</v>
      </c>
      <c r="J45" s="74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4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4" t="str">
        <f t="shared" si="12"/>
        <v/>
      </c>
      <c r="S45" s="13" t="str">
        <f t="shared" si="1"/>
        <v/>
      </c>
      <c r="T45" s="107"/>
      <c r="U45" s="13" t="str">
        <f t="shared" si="2"/>
        <v/>
      </c>
      <c r="V45" s="12"/>
      <c r="W45" s="13" t="str">
        <f t="shared" si="3"/>
        <v/>
      </c>
      <c r="X45" s="12"/>
      <c r="Y45" t="b">
        <f t="shared" si="4"/>
        <v>0</v>
      </c>
      <c r="Z45" s="31"/>
    </row>
    <row r="46" spans="1:30">
      <c r="A46" s="65">
        <v>1</v>
      </c>
      <c r="B46" s="67">
        <f t="shared" si="17"/>
        <v>43903.75</v>
      </c>
      <c r="C46" s="75">
        <f t="shared" si="13"/>
        <v>8</v>
      </c>
      <c r="D46" s="16">
        <v>19</v>
      </c>
      <c r="E46" s="77">
        <f t="shared" si="14"/>
        <v>19</v>
      </c>
      <c r="F46" s="74" t="str">
        <f t="shared" si="0"/>
        <v/>
      </c>
      <c r="G46" s="1">
        <f t="shared" si="5"/>
        <v>8</v>
      </c>
      <c r="H46" s="1">
        <f t="shared" si="6"/>
        <v>19</v>
      </c>
      <c r="I46" s="94">
        <f t="shared" si="7"/>
        <v>19</v>
      </c>
      <c r="J46" s="74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4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4" t="str">
        <f t="shared" si="12"/>
        <v/>
      </c>
      <c r="S46" s="13" t="str">
        <f t="shared" si="1"/>
        <v/>
      </c>
      <c r="T46" s="107"/>
      <c r="U46" s="13" t="str">
        <f t="shared" si="2"/>
        <v/>
      </c>
      <c r="V46" s="12"/>
      <c r="W46" s="13" t="str">
        <f t="shared" si="3"/>
        <v/>
      </c>
      <c r="X46" s="12"/>
      <c r="Y46" t="b">
        <f t="shared" si="4"/>
        <v>0</v>
      </c>
      <c r="Z46" s="31"/>
    </row>
    <row r="47" spans="1:30">
      <c r="A47" s="65">
        <v>1</v>
      </c>
      <c r="B47" s="67">
        <f t="shared" si="17"/>
        <v>43904.75</v>
      </c>
      <c r="C47" s="75">
        <f t="shared" si="13"/>
        <v>12</v>
      </c>
      <c r="D47" s="16">
        <v>31</v>
      </c>
      <c r="E47" s="77">
        <f t="shared" si="14"/>
        <v>31</v>
      </c>
      <c r="F47" s="74" t="str">
        <f t="shared" si="0"/>
        <v/>
      </c>
      <c r="G47" s="1">
        <f t="shared" si="5"/>
        <v>12</v>
      </c>
      <c r="H47" s="1">
        <f t="shared" si="6"/>
        <v>31</v>
      </c>
      <c r="I47" s="94">
        <f t="shared" si="7"/>
        <v>31</v>
      </c>
      <c r="J47" s="74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4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4" t="str">
        <f t="shared" si="12"/>
        <v/>
      </c>
      <c r="S47" s="13" t="str">
        <f t="shared" si="1"/>
        <v/>
      </c>
      <c r="T47" s="107"/>
      <c r="U47" s="13" t="str">
        <f t="shared" si="2"/>
        <v/>
      </c>
      <c r="V47" s="12"/>
      <c r="W47" s="13" t="str">
        <f t="shared" si="3"/>
        <v/>
      </c>
      <c r="X47" s="12"/>
      <c r="Y47" t="b">
        <f t="shared" si="4"/>
        <v>0</v>
      </c>
      <c r="Z47" s="31"/>
    </row>
    <row r="48" spans="1:30">
      <c r="A48" s="65">
        <v>1</v>
      </c>
      <c r="B48" s="67">
        <f t="shared" si="17"/>
        <v>43905.75</v>
      </c>
      <c r="C48" s="75">
        <f t="shared" si="13"/>
        <v>2</v>
      </c>
      <c r="D48" s="16">
        <v>33</v>
      </c>
      <c r="E48" s="77">
        <f t="shared" si="14"/>
        <v>33</v>
      </c>
      <c r="F48" s="74" t="str">
        <f t="shared" si="0"/>
        <v/>
      </c>
      <c r="G48" s="1">
        <f t="shared" si="5"/>
        <v>2</v>
      </c>
      <c r="H48" s="1">
        <f t="shared" si="6"/>
        <v>33</v>
      </c>
      <c r="I48" s="94">
        <f t="shared" si="7"/>
        <v>33</v>
      </c>
      <c r="J48" s="74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4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4" t="str">
        <f t="shared" si="12"/>
        <v/>
      </c>
      <c r="S48" s="13" t="str">
        <f t="shared" si="1"/>
        <v/>
      </c>
      <c r="T48" s="107"/>
      <c r="U48" s="13" t="str">
        <f t="shared" si="2"/>
        <v/>
      </c>
      <c r="V48" s="12"/>
      <c r="W48" s="13" t="str">
        <f t="shared" si="3"/>
        <v/>
      </c>
      <c r="X48" s="12"/>
      <c r="Y48" t="b">
        <f t="shared" si="4"/>
        <v>0</v>
      </c>
      <c r="Z48" s="31"/>
    </row>
    <row r="49" spans="1:26">
      <c r="A49" s="65">
        <v>1</v>
      </c>
      <c r="B49" s="67">
        <f t="shared" si="17"/>
        <v>43906.75</v>
      </c>
      <c r="C49" s="75">
        <f t="shared" si="13"/>
        <v>6</v>
      </c>
      <c r="D49" s="16">
        <v>39</v>
      </c>
      <c r="E49" s="77">
        <f t="shared" si="14"/>
        <v>39</v>
      </c>
      <c r="F49" s="74" t="str">
        <f t="shared" si="0"/>
        <v/>
      </c>
      <c r="G49" s="1">
        <f t="shared" si="5"/>
        <v>6</v>
      </c>
      <c r="H49" s="1">
        <f t="shared" si="6"/>
        <v>39</v>
      </c>
      <c r="I49" s="94">
        <f t="shared" si="7"/>
        <v>39</v>
      </c>
      <c r="J49" s="74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4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4" t="str">
        <f t="shared" si="12"/>
        <v/>
      </c>
      <c r="S49" s="13" t="str">
        <f t="shared" si="1"/>
        <v/>
      </c>
      <c r="T49" s="107"/>
      <c r="U49" s="13" t="str">
        <f t="shared" si="2"/>
        <v/>
      </c>
      <c r="V49" s="12"/>
      <c r="W49" s="13" t="str">
        <f t="shared" si="3"/>
        <v/>
      </c>
      <c r="X49" s="12"/>
      <c r="Y49" t="b">
        <f t="shared" si="4"/>
        <v>0</v>
      </c>
      <c r="Z49" s="31"/>
    </row>
    <row r="50" spans="1:26">
      <c r="A50" s="65">
        <v>1</v>
      </c>
      <c r="B50" s="67">
        <f t="shared" si="17"/>
        <v>43907.75</v>
      </c>
      <c r="C50" s="75">
        <f t="shared" si="13"/>
        <v>2</v>
      </c>
      <c r="D50" s="16">
        <v>41</v>
      </c>
      <c r="E50" s="77">
        <f t="shared" si="14"/>
        <v>41</v>
      </c>
      <c r="F50" s="74" t="str">
        <f t="shared" si="0"/>
        <v/>
      </c>
      <c r="G50" s="1">
        <f t="shared" si="5"/>
        <v>1</v>
      </c>
      <c r="H50" s="1">
        <f t="shared" si="6"/>
        <v>40</v>
      </c>
      <c r="I50" s="94">
        <f t="shared" si="7"/>
        <v>40</v>
      </c>
      <c r="J50" s="74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4" t="str">
        <f t="shared" si="10"/>
        <v/>
      </c>
      <c r="O50" s="1">
        <f t="shared" si="16"/>
        <v>1</v>
      </c>
      <c r="P50" s="2">
        <v>1</v>
      </c>
      <c r="Q50" s="10">
        <f t="shared" si="11"/>
        <v>1</v>
      </c>
      <c r="R50" s="74" t="str">
        <f t="shared" si="12"/>
        <v/>
      </c>
      <c r="S50" s="13" t="str">
        <f t="shared" si="1"/>
        <v/>
      </c>
      <c r="T50" s="107"/>
      <c r="U50" s="13" t="str">
        <f t="shared" si="2"/>
        <v/>
      </c>
      <c r="V50" s="12"/>
      <c r="W50" s="13" t="str">
        <f t="shared" si="3"/>
        <v/>
      </c>
      <c r="X50" s="12"/>
      <c r="Y50" t="b">
        <f t="shared" si="4"/>
        <v>0</v>
      </c>
      <c r="Z50" s="31"/>
    </row>
    <row r="51" spans="1:26">
      <c r="A51" s="65">
        <v>1</v>
      </c>
      <c r="B51" s="67">
        <f t="shared" si="17"/>
        <v>43908.75</v>
      </c>
      <c r="C51" s="75">
        <f t="shared" si="13"/>
        <v>4</v>
      </c>
      <c r="D51" s="16">
        <v>45</v>
      </c>
      <c r="E51" s="77">
        <f t="shared" si="14"/>
        <v>45</v>
      </c>
      <c r="F51" s="74" t="str">
        <f t="shared" si="0"/>
        <v/>
      </c>
      <c r="G51" s="1">
        <f t="shared" si="5"/>
        <v>4</v>
      </c>
      <c r="H51" s="1">
        <f t="shared" si="6"/>
        <v>44</v>
      </c>
      <c r="I51" s="94">
        <f t="shared" si="7"/>
        <v>44</v>
      </c>
      <c r="J51" s="74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4" t="str">
        <f t="shared" si="10"/>
        <v/>
      </c>
      <c r="O51" s="1">
        <f t="shared" si="16"/>
        <v>0</v>
      </c>
      <c r="P51" s="2">
        <v>1</v>
      </c>
      <c r="Q51" s="10">
        <f t="shared" si="11"/>
        <v>1</v>
      </c>
      <c r="R51" s="74" t="str">
        <f t="shared" si="12"/>
        <v/>
      </c>
      <c r="S51" s="13" t="str">
        <f t="shared" si="1"/>
        <v/>
      </c>
      <c r="T51" s="107"/>
      <c r="U51" s="13" t="str">
        <f t="shared" si="2"/>
        <v/>
      </c>
      <c r="V51" s="12"/>
      <c r="W51" s="13" t="str">
        <f t="shared" si="3"/>
        <v/>
      </c>
      <c r="X51" s="12"/>
      <c r="Y51" t="b">
        <f t="shared" si="4"/>
        <v>0</v>
      </c>
      <c r="Z51" s="31"/>
    </row>
    <row r="52" spans="1:26">
      <c r="A52" s="65">
        <v>1</v>
      </c>
      <c r="B52" s="67">
        <f t="shared" si="17"/>
        <v>43909.75</v>
      </c>
      <c r="C52" s="75">
        <f t="shared" si="13"/>
        <v>3</v>
      </c>
      <c r="D52" s="16">
        <v>48</v>
      </c>
      <c r="E52" s="77">
        <f t="shared" si="14"/>
        <v>48</v>
      </c>
      <c r="F52" s="74" t="str">
        <f t="shared" si="0"/>
        <v/>
      </c>
      <c r="G52" s="1">
        <f t="shared" si="5"/>
        <v>3</v>
      </c>
      <c r="H52" s="1">
        <f t="shared" si="6"/>
        <v>47</v>
      </c>
      <c r="I52" s="94">
        <f t="shared" si="7"/>
        <v>47</v>
      </c>
      <c r="J52" s="74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4" t="str">
        <f t="shared" si="10"/>
        <v/>
      </c>
      <c r="O52" s="1">
        <f t="shared" si="16"/>
        <v>0</v>
      </c>
      <c r="P52" s="2">
        <v>1</v>
      </c>
      <c r="Q52" s="10">
        <f t="shared" si="11"/>
        <v>1</v>
      </c>
      <c r="R52" s="74" t="str">
        <f t="shared" si="12"/>
        <v/>
      </c>
      <c r="S52" s="13" t="str">
        <f t="shared" si="1"/>
        <v/>
      </c>
      <c r="T52" s="107"/>
      <c r="U52" s="13" t="str">
        <f t="shared" si="2"/>
        <v/>
      </c>
      <c r="V52" s="12"/>
      <c r="W52" s="13" t="str">
        <f t="shared" si="3"/>
        <v/>
      </c>
      <c r="X52" s="12"/>
      <c r="Y52" t="b">
        <f t="shared" si="4"/>
        <v>0</v>
      </c>
      <c r="Z52" s="31"/>
    </row>
    <row r="53" spans="1:26">
      <c r="A53" s="65">
        <v>1</v>
      </c>
      <c r="B53" s="67">
        <f t="shared" si="17"/>
        <v>43910.75</v>
      </c>
      <c r="C53" s="75">
        <f t="shared" si="13"/>
        <v>4</v>
      </c>
      <c r="D53" s="16">
        <v>52</v>
      </c>
      <c r="E53" s="77">
        <f t="shared" si="14"/>
        <v>52</v>
      </c>
      <c r="F53" s="74" t="str">
        <f t="shared" si="0"/>
        <v/>
      </c>
      <c r="G53" s="1">
        <f t="shared" si="5"/>
        <v>4</v>
      </c>
      <c r="H53" s="1">
        <f t="shared" si="6"/>
        <v>51</v>
      </c>
      <c r="I53" s="94">
        <f t="shared" si="7"/>
        <v>51</v>
      </c>
      <c r="J53" s="74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4" t="str">
        <f t="shared" si="10"/>
        <v/>
      </c>
      <c r="O53" s="1">
        <f t="shared" si="16"/>
        <v>0</v>
      </c>
      <c r="P53" s="2">
        <v>1</v>
      </c>
      <c r="Q53" s="10">
        <f t="shared" si="11"/>
        <v>1</v>
      </c>
      <c r="R53" s="74" t="str">
        <f t="shared" si="12"/>
        <v/>
      </c>
      <c r="S53" s="13" t="str">
        <f t="shared" si="1"/>
        <v/>
      </c>
      <c r="T53" s="107"/>
      <c r="U53" s="13" t="str">
        <f t="shared" si="2"/>
        <v/>
      </c>
      <c r="V53" s="12"/>
      <c r="W53" s="13" t="str">
        <f t="shared" si="3"/>
        <v/>
      </c>
      <c r="X53" s="12"/>
      <c r="Y53" t="b">
        <f t="shared" si="4"/>
        <v>0</v>
      </c>
      <c r="Z53" s="31"/>
    </row>
    <row r="54" spans="1:26">
      <c r="A54" s="65">
        <v>1</v>
      </c>
      <c r="B54" s="67">
        <f t="shared" si="17"/>
        <v>43911.75</v>
      </c>
      <c r="C54" s="75">
        <f t="shared" si="13"/>
        <v>12</v>
      </c>
      <c r="D54" s="16">
        <v>64</v>
      </c>
      <c r="E54" s="77">
        <f t="shared" si="14"/>
        <v>64</v>
      </c>
      <c r="F54" s="74" t="str">
        <f t="shared" si="0"/>
        <v/>
      </c>
      <c r="G54" s="1">
        <f t="shared" si="5"/>
        <v>12</v>
      </c>
      <c r="H54" s="1">
        <f t="shared" si="6"/>
        <v>63</v>
      </c>
      <c r="I54" s="94">
        <f t="shared" si="7"/>
        <v>63</v>
      </c>
      <c r="J54" s="74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4" t="str">
        <f t="shared" si="10"/>
        <v/>
      </c>
      <c r="O54" s="1">
        <f t="shared" si="16"/>
        <v>0</v>
      </c>
      <c r="P54" s="2">
        <v>1</v>
      </c>
      <c r="Q54" s="10">
        <f t="shared" si="11"/>
        <v>1</v>
      </c>
      <c r="R54" s="74" t="str">
        <f t="shared" si="12"/>
        <v/>
      </c>
      <c r="S54" s="13" t="str">
        <f t="shared" si="1"/>
        <v/>
      </c>
      <c r="T54" s="107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5">
        <v>1</v>
      </c>
      <c r="B55" s="67">
        <f t="shared" si="17"/>
        <v>43912.75</v>
      </c>
      <c r="C55" s="75">
        <f t="shared" si="13"/>
        <v>10</v>
      </c>
      <c r="D55" s="16">
        <v>74</v>
      </c>
      <c r="E55" s="77">
        <f t="shared" si="14"/>
        <v>74</v>
      </c>
      <c r="F55" s="74" t="str">
        <f t="shared" si="0"/>
        <v/>
      </c>
      <c r="G55" s="1">
        <f t="shared" si="5"/>
        <v>9</v>
      </c>
      <c r="H55" s="1">
        <f t="shared" si="6"/>
        <v>72</v>
      </c>
      <c r="I55" s="94">
        <f t="shared" si="7"/>
        <v>72</v>
      </c>
      <c r="J55" s="74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4" t="str">
        <f t="shared" si="10"/>
        <v/>
      </c>
      <c r="O55" s="1">
        <f t="shared" si="16"/>
        <v>1</v>
      </c>
      <c r="P55" s="2">
        <v>2</v>
      </c>
      <c r="Q55" s="10">
        <f t="shared" si="11"/>
        <v>2</v>
      </c>
      <c r="R55" s="74" t="str">
        <f t="shared" si="12"/>
        <v/>
      </c>
      <c r="S55" s="13" t="str">
        <f t="shared" si="1"/>
        <v/>
      </c>
      <c r="T55" s="107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5">
        <v>1</v>
      </c>
      <c r="B56" s="67">
        <f t="shared" si="17"/>
        <v>43913.75</v>
      </c>
      <c r="C56" s="75">
        <f t="shared" si="13"/>
        <v>23</v>
      </c>
      <c r="D56" s="16">
        <v>97</v>
      </c>
      <c r="E56" s="77">
        <f t="shared" si="14"/>
        <v>97</v>
      </c>
      <c r="F56" s="74" t="str">
        <f t="shared" si="0"/>
        <v/>
      </c>
      <c r="G56" s="1">
        <f t="shared" si="5"/>
        <v>23</v>
      </c>
      <c r="H56" s="1">
        <f t="shared" si="6"/>
        <v>95</v>
      </c>
      <c r="I56" s="94">
        <f t="shared" si="7"/>
        <v>95</v>
      </c>
      <c r="J56" s="74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4" t="str">
        <f t="shared" si="10"/>
        <v/>
      </c>
      <c r="O56" s="1">
        <f t="shared" si="16"/>
        <v>0</v>
      </c>
      <c r="P56" s="2">
        <v>2</v>
      </c>
      <c r="Q56" s="10">
        <f t="shared" si="11"/>
        <v>2</v>
      </c>
      <c r="R56" s="74" t="str">
        <f t="shared" si="12"/>
        <v/>
      </c>
      <c r="S56" s="13" t="str">
        <f t="shared" si="1"/>
        <v/>
      </c>
      <c r="T56" s="107"/>
      <c r="U56" s="13" t="str">
        <f t="shared" si="2"/>
        <v/>
      </c>
      <c r="V56" s="12"/>
      <c r="W56" s="13" t="str">
        <f t="shared" si="3"/>
        <v/>
      </c>
      <c r="X56" s="12"/>
      <c r="Y56" t="b">
        <f t="shared" si="4"/>
        <v>0</v>
      </c>
      <c r="Z56" s="31"/>
    </row>
    <row r="57" spans="1:26">
      <c r="A57" s="65">
        <v>1</v>
      </c>
      <c r="B57" s="67">
        <f t="shared" si="17"/>
        <v>43914.75</v>
      </c>
      <c r="C57" s="75">
        <f t="shared" si="13"/>
        <v>10</v>
      </c>
      <c r="D57" s="16">
        <v>107</v>
      </c>
      <c r="E57" s="77">
        <f t="shared" si="14"/>
        <v>107</v>
      </c>
      <c r="F57" s="74" t="str">
        <f t="shared" si="0"/>
        <v/>
      </c>
      <c r="G57" s="1">
        <f t="shared" si="5"/>
        <v>7</v>
      </c>
      <c r="H57" s="1">
        <f t="shared" si="6"/>
        <v>102</v>
      </c>
      <c r="I57" s="94">
        <f t="shared" si="7"/>
        <v>102</v>
      </c>
      <c r="J57" s="74" t="str">
        <f t="shared" si="8"/>
        <v/>
      </c>
      <c r="K57" s="1">
        <f t="shared" si="15"/>
        <v>2</v>
      </c>
      <c r="L57" s="2">
        <v>2</v>
      </c>
      <c r="M57" s="7">
        <f t="shared" si="9"/>
        <v>2</v>
      </c>
      <c r="N57" s="74" t="str">
        <f t="shared" si="10"/>
        <v/>
      </c>
      <c r="O57" s="1">
        <f t="shared" si="16"/>
        <v>1</v>
      </c>
      <c r="P57" s="2">
        <v>3</v>
      </c>
      <c r="Q57" s="10">
        <f t="shared" si="11"/>
        <v>3</v>
      </c>
      <c r="R57" s="74" t="str">
        <f t="shared" si="12"/>
        <v/>
      </c>
      <c r="S57" s="13" t="str">
        <f t="shared" si="1"/>
        <v/>
      </c>
      <c r="T57" s="107"/>
      <c r="U57" s="13" t="str">
        <f t="shared" si="2"/>
        <v/>
      </c>
      <c r="V57" s="12"/>
      <c r="W57" s="13" t="str">
        <f t="shared" si="3"/>
        <v/>
      </c>
      <c r="X57" s="12"/>
      <c r="Y57" t="b">
        <f t="shared" si="4"/>
        <v>0</v>
      </c>
      <c r="Z57" s="31"/>
    </row>
    <row r="58" spans="1:26">
      <c r="A58" s="65">
        <v>1</v>
      </c>
      <c r="B58" s="67">
        <f t="shared" si="17"/>
        <v>43915.75</v>
      </c>
      <c r="C58" s="75">
        <f t="shared" si="13"/>
        <v>15</v>
      </c>
      <c r="D58" s="16">
        <v>122</v>
      </c>
      <c r="E58" s="77">
        <f t="shared" si="14"/>
        <v>122</v>
      </c>
      <c r="F58" s="74" t="str">
        <f t="shared" si="0"/>
        <v/>
      </c>
      <c r="G58" s="1">
        <f t="shared" si="5"/>
        <v>13</v>
      </c>
      <c r="H58" s="1">
        <f t="shared" si="6"/>
        <v>115</v>
      </c>
      <c r="I58" s="94">
        <f t="shared" si="7"/>
        <v>115</v>
      </c>
      <c r="J58" s="74" t="str">
        <f t="shared" si="8"/>
        <v/>
      </c>
      <c r="K58" s="1">
        <f t="shared" si="15"/>
        <v>2</v>
      </c>
      <c r="L58" s="2">
        <v>4</v>
      </c>
      <c r="M58" s="7">
        <f t="shared" si="9"/>
        <v>4</v>
      </c>
      <c r="N58" s="74" t="str">
        <f t="shared" si="10"/>
        <v/>
      </c>
      <c r="O58" s="1">
        <f t="shared" si="16"/>
        <v>0</v>
      </c>
      <c r="P58" s="2">
        <v>3</v>
      </c>
      <c r="Q58" s="10">
        <f t="shared" si="11"/>
        <v>3</v>
      </c>
      <c r="R58" s="74" t="str">
        <f t="shared" si="12"/>
        <v/>
      </c>
      <c r="S58" s="13" t="str">
        <f t="shared" si="1"/>
        <v/>
      </c>
      <c r="T58" s="107"/>
      <c r="U58" s="13" t="str">
        <f t="shared" si="2"/>
        <v/>
      </c>
      <c r="V58" s="12"/>
      <c r="W58" s="13" t="str">
        <f t="shared" si="3"/>
        <v/>
      </c>
      <c r="X58" s="12"/>
      <c r="Y58" t="b">
        <f t="shared" si="4"/>
        <v>0</v>
      </c>
      <c r="Z58" s="31"/>
    </row>
    <row r="59" spans="1:26">
      <c r="A59" s="65">
        <v>1</v>
      </c>
      <c r="B59" s="67">
        <f t="shared" si="17"/>
        <v>43916.75</v>
      </c>
      <c r="C59" s="75">
        <f t="shared" si="13"/>
        <v>8</v>
      </c>
      <c r="D59" s="16">
        <v>130</v>
      </c>
      <c r="E59" s="77">
        <f t="shared" si="14"/>
        <v>130</v>
      </c>
      <c r="F59" s="74" t="str">
        <f t="shared" si="0"/>
        <v/>
      </c>
      <c r="G59" s="1">
        <f t="shared" si="5"/>
        <v>6</v>
      </c>
      <c r="H59" s="1">
        <f t="shared" si="6"/>
        <v>121</v>
      </c>
      <c r="I59" s="94">
        <f t="shared" si="7"/>
        <v>121</v>
      </c>
      <c r="J59" s="74" t="str">
        <f t="shared" si="8"/>
        <v/>
      </c>
      <c r="K59" s="1">
        <f t="shared" si="15"/>
        <v>0</v>
      </c>
      <c r="L59" s="2">
        <v>4</v>
      </c>
      <c r="M59" s="7">
        <f t="shared" si="9"/>
        <v>4</v>
      </c>
      <c r="N59" s="74" t="str">
        <f t="shared" si="10"/>
        <v/>
      </c>
      <c r="O59" s="1">
        <f t="shared" si="16"/>
        <v>2</v>
      </c>
      <c r="P59" s="2">
        <v>5</v>
      </c>
      <c r="Q59" s="10">
        <f t="shared" si="11"/>
        <v>5</v>
      </c>
      <c r="R59" s="74" t="str">
        <f t="shared" si="12"/>
        <v/>
      </c>
      <c r="S59" s="13" t="str">
        <f t="shared" si="1"/>
        <v/>
      </c>
      <c r="T59" s="107"/>
      <c r="U59" s="13" t="str">
        <f t="shared" si="2"/>
        <v/>
      </c>
      <c r="V59" s="12"/>
      <c r="W59" s="13" t="str">
        <f t="shared" si="3"/>
        <v/>
      </c>
      <c r="X59" s="12"/>
      <c r="Y59" t="b">
        <f t="shared" si="4"/>
        <v>0</v>
      </c>
      <c r="Z59" s="31"/>
    </row>
    <row r="60" spans="1:26">
      <c r="A60" s="65">
        <v>1</v>
      </c>
      <c r="B60" s="67">
        <f t="shared" si="17"/>
        <v>43917.75</v>
      </c>
      <c r="C60" s="75">
        <f t="shared" si="13"/>
        <v>23</v>
      </c>
      <c r="D60" s="16">
        <v>153</v>
      </c>
      <c r="E60" s="77">
        <f t="shared" si="14"/>
        <v>153</v>
      </c>
      <c r="F60" s="74" t="str">
        <f t="shared" si="0"/>
        <v/>
      </c>
      <c r="G60" s="1">
        <f t="shared" si="5"/>
        <v>3</v>
      </c>
      <c r="H60" s="1">
        <f t="shared" si="6"/>
        <v>124</v>
      </c>
      <c r="I60" s="94">
        <f t="shared" si="7"/>
        <v>124</v>
      </c>
      <c r="J60" s="74" t="str">
        <f t="shared" si="8"/>
        <v/>
      </c>
      <c r="K60" s="1">
        <f t="shared" si="15"/>
        <v>20</v>
      </c>
      <c r="L60" s="2">
        <v>24</v>
      </c>
      <c r="M60" s="7">
        <f t="shared" si="9"/>
        <v>24</v>
      </c>
      <c r="N60" s="74" t="str">
        <f t="shared" si="10"/>
        <v/>
      </c>
      <c r="O60" s="1">
        <f t="shared" si="16"/>
        <v>0</v>
      </c>
      <c r="P60" s="2">
        <v>5</v>
      </c>
      <c r="Q60" s="10">
        <f t="shared" si="11"/>
        <v>5</v>
      </c>
      <c r="R60" s="74" t="str">
        <f t="shared" si="12"/>
        <v/>
      </c>
      <c r="S60" s="13" t="str">
        <f t="shared" si="1"/>
        <v/>
      </c>
      <c r="T60" s="107"/>
      <c r="U60" s="13" t="str">
        <f t="shared" si="2"/>
        <v/>
      </c>
      <c r="V60" s="12"/>
      <c r="W60" s="13" t="str">
        <f t="shared" si="3"/>
        <v/>
      </c>
      <c r="X60" s="12"/>
      <c r="Y60" t="b">
        <f t="shared" si="4"/>
        <v>0</v>
      </c>
      <c r="Z60" s="31"/>
    </row>
    <row r="61" spans="1:26">
      <c r="A61" s="65">
        <v>1</v>
      </c>
      <c r="B61" s="67">
        <f t="shared" si="17"/>
        <v>43918.75</v>
      </c>
      <c r="C61" s="75">
        <f t="shared" si="13"/>
        <v>33</v>
      </c>
      <c r="D61" s="16">
        <v>186</v>
      </c>
      <c r="E61" s="77">
        <f t="shared" si="14"/>
        <v>186</v>
      </c>
      <c r="F61" s="74" t="str">
        <f t="shared" si="0"/>
        <v/>
      </c>
      <c r="G61" s="1">
        <f t="shared" si="5"/>
        <v>30</v>
      </c>
      <c r="H61" s="1">
        <f t="shared" si="6"/>
        <v>154</v>
      </c>
      <c r="I61" s="94">
        <f t="shared" si="7"/>
        <v>154</v>
      </c>
      <c r="J61" s="74" t="str">
        <f t="shared" si="8"/>
        <v/>
      </c>
      <c r="K61" s="1">
        <f t="shared" si="15"/>
        <v>2</v>
      </c>
      <c r="L61" s="2">
        <v>26</v>
      </c>
      <c r="M61" s="7">
        <f t="shared" si="9"/>
        <v>26</v>
      </c>
      <c r="N61" s="74" t="str">
        <f t="shared" si="10"/>
        <v/>
      </c>
      <c r="O61" s="1">
        <f t="shared" si="16"/>
        <v>1</v>
      </c>
      <c r="P61" s="2">
        <v>6</v>
      </c>
      <c r="Q61" s="10">
        <f t="shared" si="11"/>
        <v>6</v>
      </c>
      <c r="R61" s="74" t="str">
        <f t="shared" si="12"/>
        <v/>
      </c>
      <c r="S61" s="13" t="str">
        <f t="shared" si="1"/>
        <v/>
      </c>
      <c r="T61" s="107"/>
      <c r="U61" s="13" t="str">
        <f t="shared" si="2"/>
        <v/>
      </c>
      <c r="V61" s="12"/>
      <c r="W61" s="13" t="str">
        <f t="shared" si="3"/>
        <v/>
      </c>
      <c r="X61" s="12"/>
      <c r="Y61" t="b">
        <f t="shared" si="4"/>
        <v>0</v>
      </c>
      <c r="Z61" s="31"/>
    </row>
    <row r="62" spans="1:26">
      <c r="A62" s="65">
        <v>1</v>
      </c>
      <c r="B62" s="67">
        <f t="shared" si="17"/>
        <v>43919.75</v>
      </c>
      <c r="C62" s="75">
        <f t="shared" si="13"/>
        <v>17</v>
      </c>
      <c r="D62" s="16">
        <v>203</v>
      </c>
      <c r="E62" s="77">
        <f t="shared" si="14"/>
        <v>203</v>
      </c>
      <c r="F62" s="74" t="str">
        <f t="shared" si="0"/>
        <v/>
      </c>
      <c r="G62" s="1">
        <f t="shared" si="5"/>
        <v>6</v>
      </c>
      <c r="H62" s="1">
        <f t="shared" si="6"/>
        <v>160</v>
      </c>
      <c r="I62" s="94">
        <f t="shared" si="7"/>
        <v>160</v>
      </c>
      <c r="J62" s="74" t="str">
        <f t="shared" si="8"/>
        <v/>
      </c>
      <c r="K62" s="1">
        <f t="shared" si="15"/>
        <v>9</v>
      </c>
      <c r="L62" s="2">
        <v>35</v>
      </c>
      <c r="M62" s="7">
        <f t="shared" si="9"/>
        <v>35</v>
      </c>
      <c r="N62" s="74" t="str">
        <f t="shared" si="10"/>
        <v/>
      </c>
      <c r="O62" s="1">
        <f t="shared" si="16"/>
        <v>2</v>
      </c>
      <c r="P62" s="2">
        <v>8</v>
      </c>
      <c r="Q62" s="10">
        <f t="shared" si="11"/>
        <v>8</v>
      </c>
      <c r="R62" s="74" t="str">
        <f t="shared" si="12"/>
        <v/>
      </c>
      <c r="S62" s="13" t="str">
        <f t="shared" si="1"/>
        <v/>
      </c>
      <c r="T62" s="107"/>
      <c r="U62" s="13" t="str">
        <f t="shared" si="2"/>
        <v/>
      </c>
      <c r="V62" s="12"/>
      <c r="W62" s="13" t="str">
        <f t="shared" si="3"/>
        <v/>
      </c>
      <c r="X62" s="12"/>
      <c r="Y62" t="b">
        <f t="shared" si="4"/>
        <v>0</v>
      </c>
      <c r="Z62" s="31"/>
    </row>
    <row r="63" spans="1:26">
      <c r="A63" s="65">
        <v>1</v>
      </c>
      <c r="B63" s="67">
        <f t="shared" si="17"/>
        <v>43920.75</v>
      </c>
      <c r="C63" s="75">
        <f t="shared" si="13"/>
        <v>17</v>
      </c>
      <c r="D63" s="16">
        <v>220</v>
      </c>
      <c r="E63" s="77">
        <f t="shared" si="14"/>
        <v>220</v>
      </c>
      <c r="F63" s="74" t="str">
        <f t="shared" si="0"/>
        <v/>
      </c>
      <c r="G63" s="1">
        <f t="shared" si="5"/>
        <v>11</v>
      </c>
      <c r="H63" s="1">
        <f t="shared" si="6"/>
        <v>171</v>
      </c>
      <c r="I63" s="94">
        <f t="shared" si="7"/>
        <v>171</v>
      </c>
      <c r="J63" s="74" t="str">
        <f t="shared" si="8"/>
        <v/>
      </c>
      <c r="K63" s="1">
        <f t="shared" si="15"/>
        <v>4</v>
      </c>
      <c r="L63" s="2">
        <v>39</v>
      </c>
      <c r="M63" s="7">
        <f t="shared" si="9"/>
        <v>39</v>
      </c>
      <c r="N63" s="74" t="str">
        <f t="shared" si="10"/>
        <v/>
      </c>
      <c r="O63" s="1">
        <f t="shared" si="16"/>
        <v>2</v>
      </c>
      <c r="P63" s="2">
        <v>10</v>
      </c>
      <c r="Q63" s="10">
        <f t="shared" si="11"/>
        <v>10</v>
      </c>
      <c r="R63" s="74" t="str">
        <f t="shared" si="12"/>
        <v/>
      </c>
      <c r="S63" s="13" t="str">
        <f t="shared" si="1"/>
        <v/>
      </c>
      <c r="T63" s="107"/>
      <c r="U63" s="13" t="str">
        <f t="shared" si="2"/>
        <v/>
      </c>
      <c r="V63" s="12"/>
      <c r="W63" s="13" t="str">
        <f t="shared" si="3"/>
        <v/>
      </c>
      <c r="X63" s="12"/>
      <c r="Y63" t="b">
        <f t="shared" si="4"/>
        <v>0</v>
      </c>
      <c r="Z63" s="31"/>
    </row>
    <row r="64" spans="1:26">
      <c r="A64" s="65">
        <v>1</v>
      </c>
      <c r="B64" s="67">
        <f t="shared" si="17"/>
        <v>43921.75</v>
      </c>
      <c r="C64" s="75">
        <f t="shared" si="13"/>
        <v>82</v>
      </c>
      <c r="D64" s="16">
        <v>302</v>
      </c>
      <c r="E64" s="77">
        <f t="shared" si="14"/>
        <v>302</v>
      </c>
      <c r="F64" s="74" t="str">
        <f t="shared" si="0"/>
        <v/>
      </c>
      <c r="G64" s="1">
        <f t="shared" si="5"/>
        <v>80</v>
      </c>
      <c r="H64" s="1">
        <f t="shared" si="6"/>
        <v>251</v>
      </c>
      <c r="I64" s="94">
        <f t="shared" si="7"/>
        <v>251</v>
      </c>
      <c r="J64" s="74" t="str">
        <f t="shared" si="8"/>
        <v/>
      </c>
      <c r="K64" s="1">
        <f t="shared" si="15"/>
        <v>0</v>
      </c>
      <c r="L64" s="2">
        <v>39</v>
      </c>
      <c r="M64" s="7">
        <f t="shared" si="9"/>
        <v>39</v>
      </c>
      <c r="N64" s="74" t="str">
        <f t="shared" si="10"/>
        <v/>
      </c>
      <c r="O64" s="1">
        <f t="shared" si="16"/>
        <v>2</v>
      </c>
      <c r="P64" s="2">
        <v>12</v>
      </c>
      <c r="Q64" s="10">
        <f t="shared" si="11"/>
        <v>12</v>
      </c>
      <c r="R64" s="74" t="str">
        <f t="shared" si="12"/>
        <v/>
      </c>
      <c r="S64" s="13" t="str">
        <f t="shared" si="1"/>
        <v/>
      </c>
      <c r="T64" s="107"/>
      <c r="U64" s="13" t="str">
        <f t="shared" si="2"/>
        <v/>
      </c>
      <c r="V64" s="12"/>
      <c r="W64" s="13" t="str">
        <f t="shared" si="3"/>
        <v/>
      </c>
      <c r="X64" s="12"/>
      <c r="Y64" t="b">
        <f t="shared" si="4"/>
        <v>0</v>
      </c>
      <c r="Z64" s="31"/>
    </row>
    <row r="65" spans="1:26">
      <c r="A65" s="65">
        <v>1</v>
      </c>
      <c r="B65" s="67">
        <f t="shared" si="17"/>
        <v>43922.75</v>
      </c>
      <c r="C65" s="75">
        <f t="shared" si="13"/>
        <v>33</v>
      </c>
      <c r="D65" s="16">
        <v>335</v>
      </c>
      <c r="E65" s="77">
        <f t="shared" si="14"/>
        <v>335</v>
      </c>
      <c r="F65" s="74" t="str">
        <f t="shared" si="0"/>
        <v/>
      </c>
      <c r="G65" s="1">
        <f t="shared" si="5"/>
        <v>27</v>
      </c>
      <c r="H65" s="1">
        <f t="shared" si="6"/>
        <v>278</v>
      </c>
      <c r="I65" s="94">
        <f t="shared" si="7"/>
        <v>278</v>
      </c>
      <c r="J65" s="74" t="str">
        <f t="shared" si="8"/>
        <v/>
      </c>
      <c r="K65" s="1">
        <f t="shared" si="15"/>
        <v>2</v>
      </c>
      <c r="L65" s="2">
        <v>41</v>
      </c>
      <c r="M65" s="7">
        <f t="shared" si="9"/>
        <v>41</v>
      </c>
      <c r="N65" s="74" t="str">
        <f t="shared" si="10"/>
        <v/>
      </c>
      <c r="O65" s="1">
        <f t="shared" si="16"/>
        <v>4</v>
      </c>
      <c r="P65" s="2">
        <v>16</v>
      </c>
      <c r="Q65" s="10">
        <f t="shared" si="11"/>
        <v>16</v>
      </c>
      <c r="R65" s="74" t="str">
        <f t="shared" si="12"/>
        <v/>
      </c>
      <c r="S65" s="13" t="str">
        <f t="shared" si="1"/>
        <v/>
      </c>
      <c r="T65" s="107"/>
      <c r="U65" s="13" t="str">
        <f t="shared" si="2"/>
        <v/>
      </c>
      <c r="V65" s="12"/>
      <c r="W65" s="13" t="str">
        <f t="shared" si="3"/>
        <v/>
      </c>
      <c r="X65" s="12"/>
      <c r="Y65" t="b">
        <f t="shared" si="4"/>
        <v>0</v>
      </c>
      <c r="Z65" s="31"/>
    </row>
    <row r="66" spans="1:26">
      <c r="A66" s="65">
        <v>1</v>
      </c>
      <c r="B66" s="67">
        <f t="shared" si="17"/>
        <v>43923.75</v>
      </c>
      <c r="C66" s="75">
        <f t="shared" si="13"/>
        <v>88</v>
      </c>
      <c r="D66" s="16">
        <v>423</v>
      </c>
      <c r="E66" s="77">
        <f t="shared" si="14"/>
        <v>423</v>
      </c>
      <c r="F66" s="74" t="str">
        <f t="shared" si="0"/>
        <v/>
      </c>
      <c r="G66" s="1">
        <f t="shared" si="5"/>
        <v>83</v>
      </c>
      <c r="H66" s="1">
        <f t="shared" si="6"/>
        <v>361</v>
      </c>
      <c r="I66" s="94">
        <f t="shared" si="7"/>
        <v>361</v>
      </c>
      <c r="J66" s="74" t="str">
        <f t="shared" si="8"/>
        <v/>
      </c>
      <c r="K66" s="1">
        <f t="shared" si="15"/>
        <v>1</v>
      </c>
      <c r="L66" s="2">
        <v>42</v>
      </c>
      <c r="M66" s="7">
        <f t="shared" si="9"/>
        <v>42</v>
      </c>
      <c r="N66" s="74" t="str">
        <f t="shared" si="10"/>
        <v/>
      </c>
      <c r="O66" s="1">
        <f t="shared" si="16"/>
        <v>4</v>
      </c>
      <c r="P66" s="2">
        <v>20</v>
      </c>
      <c r="Q66" s="10">
        <f t="shared" si="11"/>
        <v>20</v>
      </c>
      <c r="R66" s="74" t="str">
        <f t="shared" si="12"/>
        <v/>
      </c>
      <c r="S66" s="13" t="str">
        <f t="shared" si="1"/>
        <v/>
      </c>
      <c r="T66" s="107"/>
      <c r="U66" s="13" t="str">
        <f t="shared" si="2"/>
        <v/>
      </c>
      <c r="V66" s="12"/>
      <c r="W66" s="13" t="str">
        <f t="shared" si="3"/>
        <v/>
      </c>
      <c r="X66" s="12"/>
      <c r="Y66" t="b">
        <f t="shared" si="4"/>
        <v>0</v>
      </c>
      <c r="Z66" s="31"/>
    </row>
    <row r="67" spans="1:26">
      <c r="A67" s="65">
        <v>1</v>
      </c>
      <c r="B67" s="67">
        <f t="shared" si="17"/>
        <v>43924.75</v>
      </c>
      <c r="C67" s="75">
        <f t="shared" si="13"/>
        <v>67</v>
      </c>
      <c r="D67" s="16">
        <v>490</v>
      </c>
      <c r="E67" s="77">
        <f t="shared" si="14"/>
        <v>490</v>
      </c>
      <c r="F67" s="74" t="str">
        <f t="shared" si="0"/>
        <v/>
      </c>
      <c r="G67" s="1">
        <f t="shared" si="5"/>
        <v>53</v>
      </c>
      <c r="H67" s="1">
        <f t="shared" si="6"/>
        <v>414</v>
      </c>
      <c r="I67" s="94">
        <f t="shared" si="7"/>
        <v>414</v>
      </c>
      <c r="J67" s="74" t="str">
        <f t="shared" si="8"/>
        <v/>
      </c>
      <c r="K67" s="1">
        <f t="shared" si="15"/>
        <v>8</v>
      </c>
      <c r="L67" s="2">
        <v>50</v>
      </c>
      <c r="M67" s="7">
        <f t="shared" si="9"/>
        <v>50</v>
      </c>
      <c r="N67" s="74" t="str">
        <f t="shared" si="10"/>
        <v/>
      </c>
      <c r="O67" s="1">
        <f t="shared" si="16"/>
        <v>6</v>
      </c>
      <c r="P67" s="2">
        <v>26</v>
      </c>
      <c r="Q67" s="10">
        <f t="shared" si="11"/>
        <v>26</v>
      </c>
      <c r="R67" s="74" t="str">
        <f t="shared" si="12"/>
        <v/>
      </c>
      <c r="S67" s="13" t="str">
        <f t="shared" si="1"/>
        <v/>
      </c>
      <c r="T67" s="107"/>
      <c r="U67" s="13" t="str">
        <f t="shared" si="2"/>
        <v/>
      </c>
      <c r="V67" s="12"/>
      <c r="W67" s="13" t="str">
        <f t="shared" si="3"/>
        <v/>
      </c>
      <c r="X67" s="12"/>
      <c r="Y67" t="b">
        <f t="shared" si="4"/>
        <v>0</v>
      </c>
      <c r="Z67" s="32"/>
    </row>
    <row r="68" spans="1:26">
      <c r="A68" s="65">
        <v>1</v>
      </c>
      <c r="B68" s="67">
        <f t="shared" si="17"/>
        <v>43925.75</v>
      </c>
      <c r="C68" s="75">
        <f t="shared" si="13"/>
        <v>145</v>
      </c>
      <c r="D68" s="16">
        <v>635</v>
      </c>
      <c r="E68" s="77">
        <f t="shared" si="14"/>
        <v>635</v>
      </c>
      <c r="F68" s="74" t="str">
        <f t="shared" si="0"/>
        <v/>
      </c>
      <c r="G68" s="1">
        <f t="shared" si="5"/>
        <v>137</v>
      </c>
      <c r="H68" s="1">
        <f t="shared" si="6"/>
        <v>551</v>
      </c>
      <c r="I68" s="94">
        <f t="shared" si="7"/>
        <v>551</v>
      </c>
      <c r="J68" s="74" t="str">
        <f t="shared" si="8"/>
        <v/>
      </c>
      <c r="K68" s="1">
        <f t="shared" si="15"/>
        <v>2</v>
      </c>
      <c r="L68" s="2">
        <v>52</v>
      </c>
      <c r="M68" s="7">
        <f t="shared" si="9"/>
        <v>52</v>
      </c>
      <c r="N68" s="74" t="str">
        <f t="shared" si="10"/>
        <v/>
      </c>
      <c r="O68" s="1">
        <f t="shared" si="16"/>
        <v>6</v>
      </c>
      <c r="P68" s="2">
        <v>32</v>
      </c>
      <c r="Q68" s="10">
        <f t="shared" si="11"/>
        <v>32</v>
      </c>
      <c r="R68" s="74" t="str">
        <f t="shared" si="12"/>
        <v/>
      </c>
      <c r="S68" s="13" t="str">
        <f t="shared" si="1"/>
        <v/>
      </c>
      <c r="T68" s="107"/>
      <c r="U68" s="13" t="str">
        <f t="shared" si="2"/>
        <v/>
      </c>
      <c r="V68" s="12"/>
      <c r="W68" s="13" t="str">
        <f t="shared" si="3"/>
        <v/>
      </c>
      <c r="X68" s="12"/>
      <c r="Y68" t="b">
        <f t="shared" si="4"/>
        <v>0</v>
      </c>
      <c r="Z68" s="32"/>
    </row>
    <row r="69" spans="1:26">
      <c r="A69" s="65">
        <v>1</v>
      </c>
      <c r="B69" s="67">
        <f t="shared" si="17"/>
        <v>43926.75</v>
      </c>
      <c r="C69" s="75">
        <f t="shared" si="13"/>
        <v>113</v>
      </c>
      <c r="D69" s="16">
        <v>748</v>
      </c>
      <c r="E69" s="77">
        <f t="shared" si="14"/>
        <v>748</v>
      </c>
      <c r="F69" s="74" t="str">
        <f t="shared" si="0"/>
        <v/>
      </c>
      <c r="G69" s="1">
        <f t="shared" si="5"/>
        <v>96</v>
      </c>
      <c r="H69" s="1">
        <f t="shared" si="6"/>
        <v>647</v>
      </c>
      <c r="I69" s="94">
        <f t="shared" si="7"/>
        <v>647</v>
      </c>
      <c r="J69" s="74" t="str">
        <f t="shared" si="8"/>
        <v/>
      </c>
      <c r="K69" s="1">
        <f t="shared" si="15"/>
        <v>4</v>
      </c>
      <c r="L69" s="2">
        <v>56</v>
      </c>
      <c r="M69" s="7">
        <f t="shared" si="9"/>
        <v>56</v>
      </c>
      <c r="N69" s="74" t="str">
        <f t="shared" si="10"/>
        <v/>
      </c>
      <c r="O69" s="1">
        <f t="shared" si="16"/>
        <v>13</v>
      </c>
      <c r="P69" s="2">
        <v>45</v>
      </c>
      <c r="Q69" s="10">
        <f t="shared" si="11"/>
        <v>45</v>
      </c>
      <c r="R69" s="74" t="str">
        <f t="shared" si="12"/>
        <v/>
      </c>
      <c r="S69" s="13" t="str">
        <f t="shared" si="1"/>
        <v/>
      </c>
      <c r="T69" s="107"/>
      <c r="U69" s="13" t="str">
        <f t="shared" si="2"/>
        <v/>
      </c>
      <c r="V69" s="12"/>
      <c r="W69" s="13" t="str">
        <f t="shared" si="3"/>
        <v/>
      </c>
      <c r="X69" s="12"/>
      <c r="Y69" t="b">
        <f t="shared" si="4"/>
        <v>0</v>
      </c>
      <c r="Z69" s="32"/>
    </row>
    <row r="70" spans="1:26">
      <c r="A70" s="65">
        <v>1</v>
      </c>
      <c r="B70" s="67">
        <f t="shared" si="17"/>
        <v>43927.75</v>
      </c>
      <c r="C70" s="75">
        <f t="shared" si="13"/>
        <v>120</v>
      </c>
      <c r="D70" s="16">
        <v>868</v>
      </c>
      <c r="E70" s="77">
        <f t="shared" si="14"/>
        <v>868</v>
      </c>
      <c r="F70" s="74" t="str">
        <f t="shared" si="0"/>
        <v/>
      </c>
      <c r="G70" s="1">
        <f t="shared" si="5"/>
        <v>103</v>
      </c>
      <c r="H70" s="1">
        <f t="shared" si="6"/>
        <v>750</v>
      </c>
      <c r="I70" s="94">
        <f t="shared" si="7"/>
        <v>750</v>
      </c>
      <c r="J70" s="74" t="str">
        <f t="shared" si="8"/>
        <v/>
      </c>
      <c r="K70" s="1">
        <f t="shared" si="15"/>
        <v>10</v>
      </c>
      <c r="L70" s="2">
        <v>66</v>
      </c>
      <c r="M70" s="7">
        <f t="shared" si="9"/>
        <v>66</v>
      </c>
      <c r="N70" s="74" t="str">
        <f t="shared" si="10"/>
        <v/>
      </c>
      <c r="O70" s="1">
        <f t="shared" si="16"/>
        <v>7</v>
      </c>
      <c r="P70" s="2">
        <v>52</v>
      </c>
      <c r="Q70" s="10">
        <f t="shared" si="11"/>
        <v>52</v>
      </c>
      <c r="R70" s="74" t="str">
        <f t="shared" si="12"/>
        <v/>
      </c>
      <c r="S70" s="13" t="str">
        <f t="shared" si="1"/>
        <v/>
      </c>
      <c r="T70" s="107"/>
      <c r="U70" s="13" t="str">
        <f t="shared" si="2"/>
        <v/>
      </c>
      <c r="V70" s="12"/>
      <c r="W70" s="13" t="str">
        <f t="shared" si="3"/>
        <v/>
      </c>
      <c r="X70" s="12"/>
      <c r="Y70" t="b">
        <f t="shared" si="4"/>
        <v>0</v>
      </c>
      <c r="Z70" s="32"/>
    </row>
    <row r="71" spans="1:26">
      <c r="A71" s="65">
        <v>1</v>
      </c>
      <c r="B71" s="67">
        <f t="shared" si="17"/>
        <v>43928.75</v>
      </c>
      <c r="C71" s="75">
        <f t="shared" si="13"/>
        <v>150</v>
      </c>
      <c r="D71" s="16">
        <v>1018</v>
      </c>
      <c r="E71" s="77">
        <f t="shared" si="14"/>
        <v>1018</v>
      </c>
      <c r="F71" s="74" t="str">
        <f t="shared" si="0"/>
        <v/>
      </c>
      <c r="G71" s="1">
        <f t="shared" si="5"/>
        <v>125</v>
      </c>
      <c r="H71" s="1">
        <f t="shared" si="6"/>
        <v>875</v>
      </c>
      <c r="I71" s="94">
        <f t="shared" si="7"/>
        <v>875</v>
      </c>
      <c r="J71" s="74" t="str">
        <f t="shared" si="8"/>
        <v/>
      </c>
      <c r="K71" s="1">
        <f t="shared" si="15"/>
        <v>13</v>
      </c>
      <c r="L71" s="2">
        <v>79</v>
      </c>
      <c r="M71" s="7">
        <f t="shared" si="9"/>
        <v>79</v>
      </c>
      <c r="N71" s="74" t="str">
        <f t="shared" si="10"/>
        <v/>
      </c>
      <c r="O71" s="1">
        <f t="shared" si="16"/>
        <v>12</v>
      </c>
      <c r="P71" s="2">
        <v>64</v>
      </c>
      <c r="Q71" s="10">
        <f t="shared" si="11"/>
        <v>64</v>
      </c>
      <c r="R71" s="74" t="str">
        <f t="shared" si="12"/>
        <v/>
      </c>
      <c r="S71" s="13" t="str">
        <f t="shared" si="1"/>
        <v/>
      </c>
      <c r="T71" s="107"/>
      <c r="U71" s="13" t="str">
        <f t="shared" si="2"/>
        <v/>
      </c>
      <c r="V71" s="12"/>
      <c r="W71" s="13" t="str">
        <f t="shared" si="3"/>
        <v/>
      </c>
      <c r="X71" s="12"/>
      <c r="Y71" t="b">
        <f t="shared" si="4"/>
        <v>0</v>
      </c>
      <c r="Z71" s="32"/>
    </row>
    <row r="72" spans="1:26">
      <c r="A72" s="65">
        <v>1</v>
      </c>
      <c r="B72" s="67">
        <f t="shared" si="17"/>
        <v>43929.75</v>
      </c>
      <c r="C72" s="75">
        <f t="shared" si="13"/>
        <v>117</v>
      </c>
      <c r="D72" s="16">
        <v>1135</v>
      </c>
      <c r="E72" s="77">
        <f t="shared" si="14"/>
        <v>1135</v>
      </c>
      <c r="F72" s="74" t="str">
        <f t="shared" si="0"/>
        <v/>
      </c>
      <c r="G72" s="1">
        <f t="shared" si="5"/>
        <v>71</v>
      </c>
      <c r="H72" s="1">
        <f t="shared" si="6"/>
        <v>946</v>
      </c>
      <c r="I72" s="94">
        <f t="shared" si="7"/>
        <v>946</v>
      </c>
      <c r="J72" s="74" t="str">
        <f t="shared" si="8"/>
        <v/>
      </c>
      <c r="K72" s="1">
        <f t="shared" si="15"/>
        <v>38</v>
      </c>
      <c r="L72" s="2">
        <v>117</v>
      </c>
      <c r="M72" s="7">
        <f t="shared" si="9"/>
        <v>117</v>
      </c>
      <c r="N72" s="74" t="str">
        <f t="shared" si="10"/>
        <v/>
      </c>
      <c r="O72" s="1">
        <f t="shared" si="16"/>
        <v>8</v>
      </c>
      <c r="P72" s="2">
        <v>72</v>
      </c>
      <c r="Q72" s="10">
        <f t="shared" si="11"/>
        <v>72</v>
      </c>
      <c r="R72" s="74" t="str">
        <f t="shared" si="12"/>
        <v/>
      </c>
      <c r="S72" s="13" t="str">
        <f t="shared" si="1"/>
        <v/>
      </c>
      <c r="T72" s="107"/>
      <c r="U72" s="13" t="str">
        <f t="shared" si="2"/>
        <v/>
      </c>
      <c r="V72" s="12"/>
      <c r="W72" s="13" t="str">
        <f t="shared" si="3"/>
        <v/>
      </c>
      <c r="X72" s="12"/>
      <c r="Y72" t="b">
        <f t="shared" si="4"/>
        <v>0</v>
      </c>
      <c r="Z72" s="32"/>
    </row>
    <row r="73" spans="1:26">
      <c r="A73" s="65">
        <v>1</v>
      </c>
      <c r="B73" s="67">
        <f t="shared" si="17"/>
        <v>43930.75</v>
      </c>
      <c r="C73" s="75">
        <f t="shared" si="13"/>
        <v>229</v>
      </c>
      <c r="D73" s="16">
        <v>1364</v>
      </c>
      <c r="E73" s="77">
        <f t="shared" si="14"/>
        <v>1364</v>
      </c>
      <c r="F73" s="74" t="str">
        <f t="shared" si="0"/>
        <v/>
      </c>
      <c r="G73" s="1">
        <f t="shared" si="5"/>
        <v>196</v>
      </c>
      <c r="H73" s="1">
        <f t="shared" si="6"/>
        <v>1142</v>
      </c>
      <c r="I73" s="94">
        <f t="shared" si="7"/>
        <v>1142</v>
      </c>
      <c r="J73" s="74" t="str">
        <f t="shared" si="8"/>
        <v/>
      </c>
      <c r="K73" s="1">
        <f t="shared" si="15"/>
        <v>8</v>
      </c>
      <c r="L73" s="2">
        <v>125</v>
      </c>
      <c r="M73" s="7">
        <f t="shared" si="9"/>
        <v>125</v>
      </c>
      <c r="N73" s="74" t="str">
        <f t="shared" si="10"/>
        <v/>
      </c>
      <c r="O73" s="1">
        <f t="shared" si="16"/>
        <v>25</v>
      </c>
      <c r="P73" s="2">
        <v>97</v>
      </c>
      <c r="Q73" s="10">
        <f t="shared" si="11"/>
        <v>97</v>
      </c>
      <c r="R73" s="74" t="str">
        <f t="shared" si="12"/>
        <v/>
      </c>
      <c r="S73" s="13" t="str">
        <f t="shared" si="1"/>
        <v/>
      </c>
      <c r="T73" s="107"/>
      <c r="U73" s="13" t="str">
        <f t="shared" si="2"/>
        <v/>
      </c>
      <c r="V73" s="12"/>
      <c r="W73" s="13" t="str">
        <f t="shared" si="3"/>
        <v/>
      </c>
      <c r="X73" s="12"/>
      <c r="Y73" t="b">
        <f t="shared" si="4"/>
        <v>0</v>
      </c>
      <c r="Z73" s="32"/>
    </row>
    <row r="74" spans="1:26">
      <c r="A74" s="65">
        <v>1</v>
      </c>
      <c r="B74" s="67">
        <f t="shared" si="17"/>
        <v>43931.75</v>
      </c>
      <c r="C74" s="75">
        <f t="shared" si="13"/>
        <v>210</v>
      </c>
      <c r="D74" s="16">
        <v>1574</v>
      </c>
      <c r="E74" s="77">
        <f t="shared" si="14"/>
        <v>1574</v>
      </c>
      <c r="F74" s="74" t="str">
        <f t="shared" si="0"/>
        <v/>
      </c>
      <c r="G74" s="1">
        <f t="shared" si="5"/>
        <v>134</v>
      </c>
      <c r="H74" s="1">
        <f t="shared" si="6"/>
        <v>1276</v>
      </c>
      <c r="I74" s="94">
        <f t="shared" si="7"/>
        <v>1276</v>
      </c>
      <c r="J74" s="74" t="str">
        <f t="shared" si="8"/>
        <v/>
      </c>
      <c r="K74" s="1">
        <f t="shared" si="15"/>
        <v>63</v>
      </c>
      <c r="L74" s="2">
        <v>188</v>
      </c>
      <c r="M74" s="7">
        <f t="shared" si="9"/>
        <v>188</v>
      </c>
      <c r="N74" s="74" t="str">
        <f t="shared" si="10"/>
        <v/>
      </c>
      <c r="O74" s="1">
        <f t="shared" si="16"/>
        <v>13</v>
      </c>
      <c r="P74" s="2">
        <v>110</v>
      </c>
      <c r="Q74" s="10">
        <f t="shared" si="11"/>
        <v>110</v>
      </c>
      <c r="R74" s="74" t="str">
        <f t="shared" si="12"/>
        <v/>
      </c>
      <c r="S74" s="13" t="str">
        <f t="shared" si="1"/>
        <v/>
      </c>
      <c r="T74" s="107"/>
      <c r="U74" s="13" t="str">
        <f t="shared" si="2"/>
        <v/>
      </c>
      <c r="V74" s="12"/>
      <c r="W74" s="13" t="str">
        <f t="shared" si="3"/>
        <v/>
      </c>
      <c r="X74" s="12"/>
      <c r="Y74" t="b">
        <f t="shared" si="4"/>
        <v>0</v>
      </c>
      <c r="Z74" s="32"/>
    </row>
    <row r="75" spans="1:26">
      <c r="A75" s="65">
        <v>1</v>
      </c>
      <c r="B75" s="67">
        <f t="shared" si="17"/>
        <v>43932.75</v>
      </c>
      <c r="C75" s="75">
        <f t="shared" si="13"/>
        <v>187</v>
      </c>
      <c r="D75" s="16">
        <v>1761</v>
      </c>
      <c r="E75" s="77">
        <f t="shared" si="14"/>
        <v>1761</v>
      </c>
      <c r="F75" s="74" t="str">
        <f t="shared" si="0"/>
        <v/>
      </c>
      <c r="G75" s="1">
        <f t="shared" si="5"/>
        <v>150</v>
      </c>
      <c r="H75" s="1">
        <f t="shared" si="6"/>
        <v>1426</v>
      </c>
      <c r="I75" s="94">
        <f t="shared" si="7"/>
        <v>1426</v>
      </c>
      <c r="J75" s="74" t="str">
        <f t="shared" si="8"/>
        <v/>
      </c>
      <c r="K75" s="1">
        <f t="shared" si="15"/>
        <v>20</v>
      </c>
      <c r="L75" s="2">
        <v>208</v>
      </c>
      <c r="M75" s="7">
        <f t="shared" si="9"/>
        <v>208</v>
      </c>
      <c r="N75" s="74" t="str">
        <f t="shared" si="10"/>
        <v/>
      </c>
      <c r="O75" s="1">
        <f t="shared" si="16"/>
        <v>17</v>
      </c>
      <c r="P75" s="2">
        <v>127</v>
      </c>
      <c r="Q75" s="10">
        <f t="shared" si="11"/>
        <v>127</v>
      </c>
      <c r="R75" s="74" t="str">
        <f t="shared" si="12"/>
        <v/>
      </c>
      <c r="S75" s="13" t="str">
        <f t="shared" si="1"/>
        <v/>
      </c>
      <c r="T75" s="107"/>
      <c r="U75" s="13" t="str">
        <f t="shared" si="2"/>
        <v/>
      </c>
      <c r="V75" s="12"/>
      <c r="W75" s="13" t="str">
        <f t="shared" si="3"/>
        <v/>
      </c>
      <c r="X75" s="12"/>
      <c r="Y75" t="b">
        <f t="shared" si="4"/>
        <v>0</v>
      </c>
      <c r="Z75" s="32"/>
    </row>
    <row r="76" spans="1:26">
      <c r="A76" s="65">
        <v>1</v>
      </c>
      <c r="B76" s="67">
        <f t="shared" si="17"/>
        <v>43933.75</v>
      </c>
      <c r="C76" s="75">
        <f t="shared" si="13"/>
        <v>221</v>
      </c>
      <c r="D76" s="16">
        <v>1982</v>
      </c>
      <c r="E76" s="77">
        <f t="shared" si="14"/>
        <v>1982</v>
      </c>
      <c r="F76" s="74" t="str">
        <f t="shared" si="0"/>
        <v/>
      </c>
      <c r="G76" s="1">
        <f t="shared" si="5"/>
        <v>190</v>
      </c>
      <c r="H76" s="1">
        <f t="shared" si="6"/>
        <v>1616</v>
      </c>
      <c r="I76" s="94">
        <f t="shared" si="7"/>
        <v>1616</v>
      </c>
      <c r="J76" s="74" t="str">
        <f t="shared" si="8"/>
        <v/>
      </c>
      <c r="K76" s="1">
        <f t="shared" si="15"/>
        <v>9</v>
      </c>
      <c r="L76" s="2">
        <v>217</v>
      </c>
      <c r="M76" s="7">
        <f t="shared" si="9"/>
        <v>217</v>
      </c>
      <c r="N76" s="74" t="str">
        <f t="shared" si="10"/>
        <v/>
      </c>
      <c r="O76" s="1">
        <f t="shared" si="16"/>
        <v>22</v>
      </c>
      <c r="P76" s="2">
        <v>149</v>
      </c>
      <c r="Q76" s="10">
        <f t="shared" si="11"/>
        <v>149</v>
      </c>
      <c r="R76" s="74" t="str">
        <f t="shared" si="12"/>
        <v/>
      </c>
      <c r="S76" s="13" t="str">
        <f t="shared" si="1"/>
        <v/>
      </c>
      <c r="T76" s="107"/>
      <c r="U76" s="13" t="str">
        <f t="shared" si="2"/>
        <v/>
      </c>
      <c r="V76" s="12"/>
      <c r="W76" s="13" t="str">
        <f t="shared" si="3"/>
        <v/>
      </c>
      <c r="X76" s="12"/>
      <c r="Y76" t="b">
        <f t="shared" si="4"/>
        <v>0</v>
      </c>
      <c r="Z76" s="32"/>
    </row>
    <row r="77" spans="1:26">
      <c r="A77" s="65">
        <v>1</v>
      </c>
      <c r="B77" s="67">
        <f t="shared" si="17"/>
        <v>43934.75</v>
      </c>
      <c r="C77" s="75">
        <f t="shared" si="13"/>
        <v>352</v>
      </c>
      <c r="D77" s="16">
        <v>2334</v>
      </c>
      <c r="E77" s="77">
        <f t="shared" si="14"/>
        <v>2334</v>
      </c>
      <c r="F77" s="74" t="str">
        <f t="shared" si="0"/>
        <v/>
      </c>
      <c r="G77" s="1">
        <f t="shared" si="5"/>
        <v>330</v>
      </c>
      <c r="H77" s="1">
        <f t="shared" si="6"/>
        <v>1946</v>
      </c>
      <c r="I77" s="94">
        <f t="shared" si="7"/>
        <v>1946</v>
      </c>
      <c r="J77" s="74" t="str">
        <f t="shared" si="8"/>
        <v/>
      </c>
      <c r="K77" s="1">
        <f t="shared" si="15"/>
        <v>11</v>
      </c>
      <c r="L77" s="2">
        <v>228</v>
      </c>
      <c r="M77" s="7">
        <f t="shared" si="9"/>
        <v>228</v>
      </c>
      <c r="N77" s="74" t="str">
        <f t="shared" si="10"/>
        <v/>
      </c>
      <c r="O77" s="1">
        <f t="shared" si="16"/>
        <v>11</v>
      </c>
      <c r="P77" s="2">
        <v>160</v>
      </c>
      <c r="Q77" s="10">
        <f t="shared" si="11"/>
        <v>160</v>
      </c>
      <c r="R77" s="74" t="str">
        <f t="shared" si="12"/>
        <v/>
      </c>
      <c r="S77" s="13" t="str">
        <f t="shared" si="1"/>
        <v/>
      </c>
      <c r="T77" s="107"/>
      <c r="U77" s="13" t="str">
        <f t="shared" si="2"/>
        <v/>
      </c>
      <c r="V77" s="12"/>
      <c r="W77" s="13" t="str">
        <f t="shared" si="3"/>
        <v/>
      </c>
      <c r="X77" s="12"/>
      <c r="Y77" t="b">
        <f t="shared" si="4"/>
        <v>0</v>
      </c>
      <c r="Z77" s="32"/>
    </row>
    <row r="78" spans="1:26">
      <c r="A78" s="65">
        <v>1</v>
      </c>
      <c r="B78" s="67">
        <f t="shared" si="17"/>
        <v>43935.75</v>
      </c>
      <c r="C78" s="75">
        <f t="shared" si="13"/>
        <v>350</v>
      </c>
      <c r="D78" s="16">
        <v>2684</v>
      </c>
      <c r="E78" s="77">
        <f t="shared" si="14"/>
        <v>2684</v>
      </c>
      <c r="F78" s="74" t="str">
        <f t="shared" si="0"/>
        <v/>
      </c>
      <c r="G78" s="1">
        <f t="shared" si="5"/>
        <v>301</v>
      </c>
      <c r="H78" s="1">
        <f t="shared" si="6"/>
        <v>2247</v>
      </c>
      <c r="I78" s="94">
        <f t="shared" si="7"/>
        <v>2247</v>
      </c>
      <c r="J78" s="74" t="str">
        <f t="shared" si="8"/>
        <v/>
      </c>
      <c r="K78" s="1">
        <f t="shared" si="15"/>
        <v>31</v>
      </c>
      <c r="L78" s="2">
        <v>259</v>
      </c>
      <c r="M78" s="7">
        <f t="shared" si="9"/>
        <v>259</v>
      </c>
      <c r="N78" s="74" t="str">
        <f t="shared" si="10"/>
        <v/>
      </c>
      <c r="O78" s="1">
        <f t="shared" si="16"/>
        <v>18</v>
      </c>
      <c r="P78" s="2">
        <v>178</v>
      </c>
      <c r="Q78" s="10">
        <f t="shared" si="11"/>
        <v>178</v>
      </c>
      <c r="R78" s="74" t="str">
        <f t="shared" si="12"/>
        <v/>
      </c>
      <c r="S78" s="13" t="str">
        <f t="shared" si="1"/>
        <v/>
      </c>
      <c r="T78" s="107"/>
      <c r="U78" s="13" t="str">
        <f t="shared" si="2"/>
        <v/>
      </c>
      <c r="V78" s="12"/>
      <c r="W78" s="13" t="str">
        <f t="shared" si="3"/>
        <v/>
      </c>
      <c r="X78" s="12"/>
      <c r="Y78" t="b">
        <f t="shared" si="4"/>
        <v>0</v>
      </c>
      <c r="Z78" s="32"/>
    </row>
    <row r="79" spans="1:26">
      <c r="A79" s="65">
        <v>1</v>
      </c>
      <c r="B79" s="67">
        <f t="shared" si="17"/>
        <v>43936.75</v>
      </c>
      <c r="C79" s="75">
        <f t="shared" si="13"/>
        <v>232</v>
      </c>
      <c r="D79" s="16">
        <v>2916</v>
      </c>
      <c r="E79" s="77">
        <f t="shared" si="14"/>
        <v>2916</v>
      </c>
      <c r="F79" s="74" t="str">
        <f t="shared" si="0"/>
        <v/>
      </c>
      <c r="G79" s="1">
        <f t="shared" si="5"/>
        <v>187</v>
      </c>
      <c r="H79" s="1">
        <f t="shared" si="6"/>
        <v>2434</v>
      </c>
      <c r="I79" s="94">
        <f t="shared" si="7"/>
        <v>2434</v>
      </c>
      <c r="J79" s="74" t="str">
        <f t="shared" si="8"/>
        <v/>
      </c>
      <c r="K79" s="1">
        <f t="shared" si="15"/>
        <v>36</v>
      </c>
      <c r="L79" s="2">
        <v>295</v>
      </c>
      <c r="M79" s="7">
        <f t="shared" si="9"/>
        <v>295</v>
      </c>
      <c r="N79" s="74" t="str">
        <f t="shared" si="10"/>
        <v/>
      </c>
      <c r="O79" s="1">
        <f t="shared" si="16"/>
        <v>9</v>
      </c>
      <c r="P79" s="2">
        <v>187</v>
      </c>
      <c r="Q79" s="10">
        <f t="shared" si="11"/>
        <v>187</v>
      </c>
      <c r="R79" s="74" t="str">
        <f t="shared" si="12"/>
        <v/>
      </c>
      <c r="S79" s="13" t="str">
        <f t="shared" si="1"/>
        <v/>
      </c>
      <c r="T79" s="107"/>
      <c r="U79" s="13" t="str">
        <f t="shared" si="2"/>
        <v/>
      </c>
      <c r="V79" s="12"/>
      <c r="W79" s="13" t="str">
        <f t="shared" si="3"/>
        <v/>
      </c>
      <c r="X79" s="12"/>
      <c r="Y79" t="b">
        <f t="shared" si="4"/>
        <v>0</v>
      </c>
      <c r="Z79" s="32"/>
    </row>
    <row r="80" spans="1:26">
      <c r="A80" s="65">
        <v>1</v>
      </c>
      <c r="B80" s="67">
        <f t="shared" si="17"/>
        <v>43937.75</v>
      </c>
      <c r="C80" s="75">
        <f t="shared" si="13"/>
        <v>286</v>
      </c>
      <c r="D80" s="16">
        <v>3202</v>
      </c>
      <c r="E80" s="77">
        <f t="shared" si="14"/>
        <v>3202</v>
      </c>
      <c r="F80" s="74" t="str">
        <f t="shared" si="0"/>
        <v/>
      </c>
      <c r="G80" s="1">
        <f t="shared" si="5"/>
        <v>274</v>
      </c>
      <c r="H80" s="1">
        <f t="shared" si="6"/>
        <v>2708</v>
      </c>
      <c r="I80" s="94">
        <f t="shared" si="7"/>
        <v>2708</v>
      </c>
      <c r="J80" s="74" t="str">
        <f t="shared" si="8"/>
        <v/>
      </c>
      <c r="K80" s="1">
        <f t="shared" si="15"/>
        <v>5</v>
      </c>
      <c r="L80" s="2">
        <v>300</v>
      </c>
      <c r="M80" s="7">
        <f t="shared" si="9"/>
        <v>300</v>
      </c>
      <c r="N80" s="74" t="str">
        <f t="shared" si="10"/>
        <v/>
      </c>
      <c r="O80" s="1">
        <f t="shared" si="16"/>
        <v>7</v>
      </c>
      <c r="P80" s="2">
        <v>194</v>
      </c>
      <c r="Q80" s="10">
        <f t="shared" si="11"/>
        <v>194</v>
      </c>
      <c r="R80" s="74" t="str">
        <f t="shared" si="12"/>
        <v/>
      </c>
      <c r="S80" s="13" t="str">
        <f t="shared" si="1"/>
        <v/>
      </c>
      <c r="T80" s="107"/>
      <c r="U80" s="13" t="str">
        <f t="shared" si="2"/>
        <v/>
      </c>
      <c r="V80" s="12"/>
      <c r="W80" s="13" t="str">
        <f t="shared" si="3"/>
        <v/>
      </c>
      <c r="X80" s="12"/>
      <c r="Y80" t="b">
        <f t="shared" si="4"/>
        <v>0</v>
      </c>
      <c r="Z80" s="32"/>
    </row>
    <row r="81" spans="1:30">
      <c r="A81" s="65">
        <v>1</v>
      </c>
      <c r="B81" s="67">
        <f t="shared" si="17"/>
        <v>43938.75</v>
      </c>
      <c r="C81" s="75">
        <f t="shared" si="13"/>
        <v>118</v>
      </c>
      <c r="D81" s="16">
        <v>3320</v>
      </c>
      <c r="E81" s="77">
        <f t="shared" si="14"/>
        <v>3320</v>
      </c>
      <c r="F81" s="74" t="str">
        <f t="shared" si="0"/>
        <v/>
      </c>
      <c r="G81" s="1">
        <f t="shared" si="5"/>
        <v>80</v>
      </c>
      <c r="H81" s="1">
        <f t="shared" si="6"/>
        <v>2788</v>
      </c>
      <c r="I81" s="94">
        <f t="shared" si="7"/>
        <v>2788</v>
      </c>
      <c r="J81" s="74" t="str">
        <f t="shared" si="8"/>
        <v/>
      </c>
      <c r="K81" s="1">
        <f t="shared" si="15"/>
        <v>31</v>
      </c>
      <c r="L81" s="2">
        <v>331</v>
      </c>
      <c r="M81" s="7">
        <f t="shared" si="9"/>
        <v>331</v>
      </c>
      <c r="N81" s="74" t="str">
        <f t="shared" si="10"/>
        <v/>
      </c>
      <c r="O81" s="1">
        <f t="shared" si="16"/>
        <v>7</v>
      </c>
      <c r="P81" s="2">
        <v>201</v>
      </c>
      <c r="Q81" s="10">
        <f t="shared" si="11"/>
        <v>201</v>
      </c>
      <c r="R81" s="74" t="str">
        <f t="shared" si="12"/>
        <v/>
      </c>
      <c r="S81" s="13" t="str">
        <f t="shared" si="1"/>
        <v/>
      </c>
      <c r="T81" s="107"/>
      <c r="U81" s="13" t="str">
        <f t="shared" si="2"/>
        <v/>
      </c>
      <c r="V81" s="12"/>
      <c r="W81" s="13" t="str">
        <f t="shared" si="3"/>
        <v/>
      </c>
      <c r="X81" s="12"/>
      <c r="Y81" t="b">
        <f t="shared" si="4"/>
        <v>0</v>
      </c>
      <c r="Z81" s="32"/>
    </row>
    <row r="82" spans="1:30">
      <c r="A82" s="65">
        <v>1</v>
      </c>
      <c r="B82" s="67">
        <f t="shared" si="17"/>
        <v>43939.75</v>
      </c>
      <c r="C82" s="75">
        <f t="shared" si="13"/>
        <v>328</v>
      </c>
      <c r="D82" s="16">
        <v>3648</v>
      </c>
      <c r="E82" s="77">
        <f t="shared" si="14"/>
        <v>3648</v>
      </c>
      <c r="F82" s="74" t="str">
        <f t="shared" si="0"/>
        <v/>
      </c>
      <c r="G82" s="1">
        <f t="shared" si="5"/>
        <v>284</v>
      </c>
      <c r="H82" s="1">
        <f t="shared" si="6"/>
        <v>3072</v>
      </c>
      <c r="I82" s="94">
        <f t="shared" si="7"/>
        <v>3072</v>
      </c>
      <c r="J82" s="74" t="str">
        <f t="shared" si="8"/>
        <v/>
      </c>
      <c r="K82" s="1">
        <f t="shared" si="15"/>
        <v>34</v>
      </c>
      <c r="L82" s="2">
        <v>365</v>
      </c>
      <c r="M82" s="7">
        <f t="shared" si="9"/>
        <v>365</v>
      </c>
      <c r="N82" s="74" t="str">
        <f t="shared" si="10"/>
        <v/>
      </c>
      <c r="O82" s="1">
        <f t="shared" si="16"/>
        <v>10</v>
      </c>
      <c r="P82" s="2">
        <v>211</v>
      </c>
      <c r="Q82" s="10">
        <f t="shared" si="11"/>
        <v>211</v>
      </c>
      <c r="R82" s="74" t="str">
        <f t="shared" si="12"/>
        <v/>
      </c>
      <c r="S82" s="13" t="str">
        <f t="shared" si="1"/>
        <v/>
      </c>
      <c r="T82" s="107"/>
      <c r="U82" s="13" t="str">
        <f t="shared" si="2"/>
        <v/>
      </c>
      <c r="V82" s="12"/>
      <c r="W82" s="13" t="str">
        <f t="shared" si="3"/>
        <v/>
      </c>
      <c r="X82" s="12"/>
      <c r="Y82" t="b">
        <f t="shared" si="4"/>
        <v>0</v>
      </c>
      <c r="Z82" s="32"/>
    </row>
    <row r="83" spans="1:30">
      <c r="A83" s="65">
        <v>1</v>
      </c>
      <c r="B83" s="67">
        <f t="shared" si="17"/>
        <v>43940.75</v>
      </c>
      <c r="C83" s="102">
        <f t="shared" si="13"/>
        <v>552</v>
      </c>
      <c r="D83" s="16">
        <v>4200</v>
      </c>
      <c r="E83" s="77">
        <f t="shared" si="14"/>
        <v>4200</v>
      </c>
      <c r="F83" s="103" t="str">
        <f t="shared" si="0"/>
        <v/>
      </c>
      <c r="G83" s="104">
        <f t="shared" si="5"/>
        <v>398</v>
      </c>
      <c r="H83" s="104">
        <f t="shared" si="6"/>
        <v>3470</v>
      </c>
      <c r="I83" s="94">
        <f t="shared" si="7"/>
        <v>3470</v>
      </c>
      <c r="J83" s="103" t="str">
        <f t="shared" si="8"/>
        <v/>
      </c>
      <c r="K83" s="104">
        <f t="shared" si="15"/>
        <v>142</v>
      </c>
      <c r="L83" s="105">
        <v>507</v>
      </c>
      <c r="M83" s="7">
        <f t="shared" si="9"/>
        <v>507</v>
      </c>
      <c r="N83" s="103" t="str">
        <f t="shared" si="10"/>
        <v/>
      </c>
      <c r="O83" s="104">
        <f t="shared" si="16"/>
        <v>12</v>
      </c>
      <c r="P83" s="105">
        <v>223</v>
      </c>
      <c r="Q83" s="10">
        <f t="shared" si="11"/>
        <v>223</v>
      </c>
      <c r="R83" s="103" t="str">
        <f t="shared" si="12"/>
        <v/>
      </c>
      <c r="S83" s="13" t="str">
        <f t="shared" si="1"/>
        <v/>
      </c>
      <c r="T83" s="107"/>
      <c r="U83" s="13" t="str">
        <f t="shared" si="2"/>
        <v/>
      </c>
      <c r="V83" s="12"/>
      <c r="W83" s="13" t="str">
        <f t="shared" si="3"/>
        <v/>
      </c>
      <c r="X83" s="12"/>
      <c r="Y83" s="9" t="b">
        <f t="shared" si="4"/>
        <v>0</v>
      </c>
      <c r="Z83" s="37"/>
      <c r="AA83" s="9"/>
      <c r="AB83" s="9"/>
      <c r="AC83" s="9"/>
      <c r="AD83" s="9"/>
    </row>
    <row r="84" spans="1:30">
      <c r="A84" s="65">
        <v>1</v>
      </c>
      <c r="B84" s="67">
        <f t="shared" si="17"/>
        <v>43941.75</v>
      </c>
      <c r="C84" s="75">
        <f t="shared" si="13"/>
        <v>466</v>
      </c>
      <c r="D84" s="16">
        <v>4666</v>
      </c>
      <c r="E84" s="77">
        <f t="shared" si="14"/>
        <v>4666</v>
      </c>
      <c r="F84" s="74" t="str">
        <f t="shared" si="0"/>
        <v/>
      </c>
      <c r="G84" s="1">
        <f t="shared" si="5"/>
        <v>392</v>
      </c>
      <c r="H84" s="1">
        <f t="shared" si="6"/>
        <v>3862</v>
      </c>
      <c r="I84" s="94">
        <f t="shared" si="7"/>
        <v>3862</v>
      </c>
      <c r="J84" s="74" t="str">
        <f t="shared" si="8"/>
        <v/>
      </c>
      <c r="K84" s="1">
        <f t="shared" si="15"/>
        <v>65</v>
      </c>
      <c r="L84" s="2">
        <v>572</v>
      </c>
      <c r="M84" s="7">
        <f t="shared" si="9"/>
        <v>572</v>
      </c>
      <c r="N84" s="74" t="str">
        <f t="shared" si="10"/>
        <v/>
      </c>
      <c r="O84" s="1">
        <f t="shared" si="16"/>
        <v>9</v>
      </c>
      <c r="P84" s="2">
        <v>232</v>
      </c>
      <c r="Q84" s="10">
        <f t="shared" si="11"/>
        <v>232</v>
      </c>
      <c r="R84" s="74" t="str">
        <f t="shared" si="12"/>
        <v/>
      </c>
      <c r="S84" s="13" t="str">
        <f t="shared" si="1"/>
        <v/>
      </c>
      <c r="T84" s="107"/>
      <c r="U84" s="13" t="str">
        <f t="shared" si="2"/>
        <v/>
      </c>
      <c r="V84" s="12"/>
      <c r="W84" s="13" t="str">
        <f t="shared" si="3"/>
        <v/>
      </c>
      <c r="X84" s="12"/>
      <c r="Y84" t="b">
        <f t="shared" si="4"/>
        <v>0</v>
      </c>
      <c r="Z84" s="37"/>
    </row>
    <row r="85" spans="1:30">
      <c r="A85" s="65">
        <v>1</v>
      </c>
      <c r="B85" s="67">
        <f t="shared" si="17"/>
        <v>43942.75</v>
      </c>
      <c r="C85" s="75">
        <f t="shared" si="13"/>
        <v>552</v>
      </c>
      <c r="D85" s="16">
        <v>5218</v>
      </c>
      <c r="E85" s="77">
        <f t="shared" si="14"/>
        <v>5218</v>
      </c>
      <c r="F85" s="74" t="str">
        <f t="shared" si="0"/>
        <v/>
      </c>
      <c r="G85" s="1">
        <f t="shared" si="5"/>
        <v>383</v>
      </c>
      <c r="H85" s="1">
        <f t="shared" si="6"/>
        <v>4245</v>
      </c>
      <c r="I85" s="94">
        <f t="shared" si="7"/>
        <v>4245</v>
      </c>
      <c r="J85" s="74" t="str">
        <f t="shared" si="8"/>
        <v/>
      </c>
      <c r="K85" s="1">
        <f t="shared" si="15"/>
        <v>150</v>
      </c>
      <c r="L85" s="2">
        <v>722</v>
      </c>
      <c r="M85" s="7">
        <f t="shared" si="9"/>
        <v>722</v>
      </c>
      <c r="N85" s="74" t="str">
        <f t="shared" si="10"/>
        <v/>
      </c>
      <c r="O85" s="1">
        <f t="shared" si="16"/>
        <v>19</v>
      </c>
      <c r="P85" s="2">
        <v>251</v>
      </c>
      <c r="Q85" s="10">
        <f t="shared" si="11"/>
        <v>251</v>
      </c>
      <c r="R85" s="74" t="str">
        <f t="shared" si="12"/>
        <v/>
      </c>
      <c r="S85" s="13" t="str">
        <f t="shared" si="1"/>
        <v/>
      </c>
      <c r="T85" s="107"/>
      <c r="U85" s="13" t="str">
        <f t="shared" si="2"/>
        <v/>
      </c>
      <c r="V85" s="12"/>
      <c r="W85" s="13" t="str">
        <f t="shared" si="3"/>
        <v/>
      </c>
      <c r="X85" s="12"/>
      <c r="Y85" t="b">
        <f t="shared" si="4"/>
        <v>0</v>
      </c>
      <c r="Z85" s="84"/>
    </row>
    <row r="86" spans="1:30">
      <c r="A86" s="65">
        <v>1</v>
      </c>
      <c r="B86" s="67">
        <f t="shared" si="17"/>
        <v>43943.75</v>
      </c>
      <c r="C86" s="75">
        <f t="shared" si="13"/>
        <v>431</v>
      </c>
      <c r="D86" s="16">
        <v>5649</v>
      </c>
      <c r="E86" s="77">
        <f t="shared" si="14"/>
        <v>5649</v>
      </c>
      <c r="F86" s="74" t="str">
        <f t="shared" si="0"/>
        <v/>
      </c>
      <c r="G86" s="1">
        <f t="shared" si="5"/>
        <v>346</v>
      </c>
      <c r="H86" s="1">
        <f t="shared" si="6"/>
        <v>4591</v>
      </c>
      <c r="I86" s="94">
        <f t="shared" si="7"/>
        <v>4591</v>
      </c>
      <c r="J86" s="74" t="str">
        <f t="shared" si="8"/>
        <v/>
      </c>
      <c r="K86" s="1">
        <f t="shared" si="15"/>
        <v>67</v>
      </c>
      <c r="L86" s="2">
        <v>789</v>
      </c>
      <c r="M86" s="7">
        <f t="shared" si="9"/>
        <v>789</v>
      </c>
      <c r="N86" s="74" t="str">
        <f t="shared" si="10"/>
        <v/>
      </c>
      <c r="O86" s="1">
        <f t="shared" si="16"/>
        <v>18</v>
      </c>
      <c r="P86" s="2">
        <v>269</v>
      </c>
      <c r="Q86" s="10">
        <f t="shared" si="11"/>
        <v>269</v>
      </c>
      <c r="R86" s="74" t="str">
        <f t="shared" si="12"/>
        <v/>
      </c>
      <c r="S86" s="13" t="str">
        <f t="shared" si="1"/>
        <v/>
      </c>
      <c r="T86" s="107"/>
      <c r="U86" s="13" t="str">
        <f t="shared" si="2"/>
        <v/>
      </c>
      <c r="V86" s="12"/>
      <c r="W86" s="13" t="str">
        <f t="shared" si="3"/>
        <v/>
      </c>
      <c r="X86" s="12"/>
      <c r="Y86" t="b">
        <f t="shared" si="4"/>
        <v>0</v>
      </c>
      <c r="Z86" s="87"/>
    </row>
    <row r="87" spans="1:30">
      <c r="A87" s="65">
        <v>1</v>
      </c>
      <c r="B87" s="67">
        <f t="shared" si="17"/>
        <v>43944.75</v>
      </c>
      <c r="C87" s="75">
        <f t="shared" si="13"/>
        <v>778</v>
      </c>
      <c r="D87" s="16">
        <v>6427</v>
      </c>
      <c r="E87" s="77">
        <f t="shared" si="14"/>
        <v>6427</v>
      </c>
      <c r="F87" s="74" t="str">
        <f t="shared" si="0"/>
        <v/>
      </c>
      <c r="G87" s="1">
        <f t="shared" si="5"/>
        <v>713</v>
      </c>
      <c r="H87" s="1">
        <f t="shared" si="6"/>
        <v>5304</v>
      </c>
      <c r="I87" s="94">
        <f t="shared" si="7"/>
        <v>5304</v>
      </c>
      <c r="J87" s="74" t="str">
        <f t="shared" si="8"/>
        <v/>
      </c>
      <c r="K87" s="1">
        <f t="shared" si="15"/>
        <v>51</v>
      </c>
      <c r="L87" s="2">
        <v>840</v>
      </c>
      <c r="M87" s="7">
        <f t="shared" si="9"/>
        <v>840</v>
      </c>
      <c r="N87" s="74" t="str">
        <f t="shared" si="10"/>
        <v/>
      </c>
      <c r="O87" s="1">
        <f t="shared" si="16"/>
        <v>14</v>
      </c>
      <c r="P87" s="2">
        <v>283</v>
      </c>
      <c r="Q87" s="10">
        <f t="shared" si="11"/>
        <v>283</v>
      </c>
      <c r="R87" s="74" t="str">
        <f t="shared" si="12"/>
        <v/>
      </c>
      <c r="S87" s="13" t="str">
        <f t="shared" si="1"/>
        <v/>
      </c>
      <c r="T87" s="107"/>
      <c r="U87" s="13" t="str">
        <f t="shared" si="2"/>
        <v/>
      </c>
      <c r="V87" s="12"/>
      <c r="W87" s="13" t="str">
        <f t="shared" si="3"/>
        <v/>
      </c>
      <c r="X87" s="12"/>
      <c r="Y87" t="b">
        <f t="shared" si="4"/>
        <v>0</v>
      </c>
      <c r="Z87" s="83"/>
    </row>
    <row r="88" spans="1:30">
      <c r="A88" s="65">
        <v>1</v>
      </c>
      <c r="B88" s="67">
        <f t="shared" si="17"/>
        <v>43945.75</v>
      </c>
      <c r="C88" s="75">
        <f t="shared" si="13"/>
        <v>390</v>
      </c>
      <c r="D88" s="16">
        <v>6817</v>
      </c>
      <c r="E88" s="77">
        <f t="shared" si="14"/>
        <v>6817</v>
      </c>
      <c r="F88" s="74" t="str">
        <f t="shared" si="0"/>
        <v/>
      </c>
      <c r="G88" s="1">
        <f t="shared" si="5"/>
        <v>255</v>
      </c>
      <c r="H88" s="1">
        <f t="shared" si="6"/>
        <v>5559</v>
      </c>
      <c r="I88" s="94">
        <f t="shared" si="7"/>
        <v>5559</v>
      </c>
      <c r="J88" s="74" t="str">
        <f t="shared" si="8"/>
        <v/>
      </c>
      <c r="K88" s="1">
        <f t="shared" si="15"/>
        <v>117</v>
      </c>
      <c r="L88" s="2">
        <v>957</v>
      </c>
      <c r="M88" s="7">
        <f t="shared" si="9"/>
        <v>957</v>
      </c>
      <c r="N88" s="74" t="str">
        <f t="shared" si="10"/>
        <v/>
      </c>
      <c r="O88" s="1">
        <f t="shared" si="16"/>
        <v>18</v>
      </c>
      <c r="P88" s="2">
        <v>301</v>
      </c>
      <c r="Q88" s="10">
        <f t="shared" si="11"/>
        <v>301</v>
      </c>
      <c r="R88" s="74" t="str">
        <f t="shared" si="12"/>
        <v/>
      </c>
      <c r="S88" s="13" t="str">
        <f t="shared" si="1"/>
        <v/>
      </c>
      <c r="T88" s="107"/>
      <c r="U88" s="13" t="str">
        <f t="shared" si="2"/>
        <v/>
      </c>
      <c r="V88" s="12"/>
      <c r="W88" s="13" t="str">
        <f t="shared" si="3"/>
        <v/>
      </c>
      <c r="X88" s="12"/>
      <c r="Y88" t="b">
        <f t="shared" si="4"/>
        <v>0</v>
      </c>
      <c r="Z88" s="83"/>
    </row>
    <row r="89" spans="1:30">
      <c r="A89" s="65">
        <v>1</v>
      </c>
      <c r="B89" s="67">
        <f t="shared" si="17"/>
        <v>43946.75</v>
      </c>
      <c r="C89" s="75">
        <f t="shared" si="13"/>
        <v>811</v>
      </c>
      <c r="D89" s="16">
        <v>7628</v>
      </c>
      <c r="E89" s="77">
        <f t="shared" si="14"/>
        <v>7628</v>
      </c>
      <c r="F89" s="74" t="str">
        <f t="shared" si="0"/>
        <v/>
      </c>
      <c r="G89" s="1">
        <f t="shared" si="5"/>
        <v>670</v>
      </c>
      <c r="H89" s="1">
        <f t="shared" si="6"/>
        <v>6229</v>
      </c>
      <c r="I89" s="94">
        <f t="shared" si="7"/>
        <v>6229</v>
      </c>
      <c r="J89" s="74" t="str">
        <f t="shared" si="8"/>
        <v/>
      </c>
      <c r="K89" s="1">
        <f t="shared" si="15"/>
        <v>119</v>
      </c>
      <c r="L89" s="2">
        <v>1076</v>
      </c>
      <c r="M89" s="7">
        <f t="shared" si="9"/>
        <v>1076</v>
      </c>
      <c r="N89" s="74" t="str">
        <f t="shared" si="10"/>
        <v/>
      </c>
      <c r="O89" s="1">
        <f t="shared" si="16"/>
        <v>22</v>
      </c>
      <c r="P89" s="2">
        <v>323</v>
      </c>
      <c r="Q89" s="10">
        <f t="shared" si="11"/>
        <v>323</v>
      </c>
      <c r="R89" s="74" t="str">
        <f t="shared" si="12"/>
        <v/>
      </c>
      <c r="S89" s="13" t="str">
        <f t="shared" si="1"/>
        <v/>
      </c>
      <c r="T89" s="107"/>
      <c r="U89" s="13" t="str">
        <f t="shared" si="2"/>
        <v/>
      </c>
      <c r="V89" s="12"/>
      <c r="W89" s="13" t="str">
        <f t="shared" si="3"/>
        <v/>
      </c>
      <c r="X89" s="12"/>
      <c r="Y89" t="b">
        <f t="shared" si="4"/>
        <v>0</v>
      </c>
      <c r="Z89" s="83"/>
    </row>
    <row r="90" spans="1:30">
      <c r="A90" s="65">
        <v>1</v>
      </c>
      <c r="B90" s="67">
        <f t="shared" si="17"/>
        <v>43947.75</v>
      </c>
      <c r="C90" s="75">
        <f t="shared" si="13"/>
        <v>440</v>
      </c>
      <c r="D90" s="16">
        <v>8068</v>
      </c>
      <c r="E90" s="77">
        <f t="shared" si="14"/>
        <v>8068</v>
      </c>
      <c r="F90" s="74" t="str">
        <f t="shared" si="0"/>
        <v/>
      </c>
      <c r="G90" s="1">
        <f t="shared" si="5"/>
        <v>309</v>
      </c>
      <c r="H90" s="1">
        <f t="shared" si="6"/>
        <v>6538</v>
      </c>
      <c r="I90" s="94">
        <f t="shared" si="7"/>
        <v>6538</v>
      </c>
      <c r="J90" s="74" t="str">
        <f t="shared" si="8"/>
        <v/>
      </c>
      <c r="K90" s="1">
        <f t="shared" si="15"/>
        <v>112</v>
      </c>
      <c r="L90" s="2">
        <v>1188</v>
      </c>
      <c r="M90" s="7">
        <f t="shared" si="9"/>
        <v>1188</v>
      </c>
      <c r="N90" s="74" t="str">
        <f t="shared" si="10"/>
        <v/>
      </c>
      <c r="O90" s="1">
        <f t="shared" si="16"/>
        <v>19</v>
      </c>
      <c r="P90" s="2">
        <v>342</v>
      </c>
      <c r="Q90" s="10">
        <f t="shared" si="11"/>
        <v>342</v>
      </c>
      <c r="R90" s="74" t="str">
        <f t="shared" si="12"/>
        <v/>
      </c>
      <c r="S90" s="13" t="str">
        <f t="shared" si="1"/>
        <v/>
      </c>
      <c r="T90" s="107"/>
      <c r="U90" s="13" t="str">
        <f t="shared" si="2"/>
        <v/>
      </c>
      <c r="V90" s="12"/>
      <c r="W90" s="13" t="str">
        <f t="shared" si="3"/>
        <v/>
      </c>
      <c r="X90" s="12"/>
      <c r="Y90" t="b">
        <f t="shared" si="4"/>
        <v>0</v>
      </c>
      <c r="Z90" s="83"/>
    </row>
    <row r="91" spans="1:30">
      <c r="A91" s="65">
        <v>1</v>
      </c>
      <c r="B91" s="67">
        <f t="shared" si="17"/>
        <v>43948.75</v>
      </c>
      <c r="C91" s="75">
        <f t="shared" si="13"/>
        <v>522</v>
      </c>
      <c r="D91" s="16">
        <v>8590</v>
      </c>
      <c r="E91" s="77">
        <f t="shared" si="14"/>
        <v>8590</v>
      </c>
      <c r="F91" s="74" t="str">
        <f t="shared" si="0"/>
        <v/>
      </c>
      <c r="G91" s="1">
        <f t="shared" si="5"/>
        <v>401</v>
      </c>
      <c r="H91" s="1">
        <f t="shared" si="6"/>
        <v>6939</v>
      </c>
      <c r="I91" s="94">
        <f t="shared" si="7"/>
        <v>6939</v>
      </c>
      <c r="J91" s="74" t="str">
        <f t="shared" si="8"/>
        <v/>
      </c>
      <c r="K91" s="1">
        <f t="shared" si="15"/>
        <v>94</v>
      </c>
      <c r="L91" s="2">
        <v>1282</v>
      </c>
      <c r="M91" s="7">
        <f t="shared" si="9"/>
        <v>1282</v>
      </c>
      <c r="N91" s="74" t="str">
        <f t="shared" si="10"/>
        <v/>
      </c>
      <c r="O91" s="1">
        <f t="shared" si="16"/>
        <v>27</v>
      </c>
      <c r="P91" s="2">
        <v>369</v>
      </c>
      <c r="Q91" s="10">
        <f t="shared" si="11"/>
        <v>369</v>
      </c>
      <c r="R91" s="74" t="str">
        <f t="shared" si="12"/>
        <v/>
      </c>
      <c r="S91" s="13" t="str">
        <f t="shared" si="1"/>
        <v/>
      </c>
      <c r="T91" s="107"/>
      <c r="U91" s="13" t="str">
        <f t="shared" si="2"/>
        <v/>
      </c>
      <c r="V91" s="12"/>
      <c r="W91" s="13" t="str">
        <f t="shared" si="3"/>
        <v/>
      </c>
      <c r="X91" s="12"/>
      <c r="Y91" t="b">
        <f t="shared" si="4"/>
        <v>0</v>
      </c>
      <c r="Z91" s="83"/>
    </row>
    <row r="92" spans="1:30">
      <c r="A92" s="65">
        <v>1</v>
      </c>
      <c r="B92" s="67">
        <f t="shared" si="17"/>
        <v>43949.75</v>
      </c>
      <c r="C92" s="75">
        <f t="shared" si="13"/>
        <v>728</v>
      </c>
      <c r="D92" s="16">
        <v>9318</v>
      </c>
      <c r="E92" s="77">
        <f t="shared" si="14"/>
        <v>9318</v>
      </c>
      <c r="F92" s="74" t="str">
        <f t="shared" si="0"/>
        <v/>
      </c>
      <c r="G92" s="1">
        <f t="shared" si="5"/>
        <v>691</v>
      </c>
      <c r="H92" s="1">
        <f t="shared" si="6"/>
        <v>7630</v>
      </c>
      <c r="I92" s="94">
        <f t="shared" si="7"/>
        <v>7630</v>
      </c>
      <c r="J92" s="74" t="str">
        <f t="shared" si="8"/>
        <v/>
      </c>
      <c r="K92" s="1">
        <f t="shared" si="15"/>
        <v>6</v>
      </c>
      <c r="L92" s="2">
        <v>1288</v>
      </c>
      <c r="M92" s="7">
        <f t="shared" si="9"/>
        <v>1288</v>
      </c>
      <c r="N92" s="74" t="str">
        <f t="shared" si="10"/>
        <v/>
      </c>
      <c r="O92" s="1">
        <f t="shared" si="16"/>
        <v>31</v>
      </c>
      <c r="P92" s="2">
        <v>400</v>
      </c>
      <c r="Q92" s="10">
        <f t="shared" si="11"/>
        <v>400</v>
      </c>
      <c r="R92" s="74" t="str">
        <f t="shared" si="12"/>
        <v/>
      </c>
      <c r="S92" s="13" t="str">
        <f t="shared" si="1"/>
        <v/>
      </c>
      <c r="T92" s="107"/>
      <c r="U92" s="13" t="str">
        <f t="shared" si="2"/>
        <v/>
      </c>
      <c r="V92" s="12"/>
      <c r="W92" s="13" t="str">
        <f t="shared" si="3"/>
        <v/>
      </c>
      <c r="X92" s="12"/>
      <c r="Y92" t="b">
        <f t="shared" si="4"/>
        <v>0</v>
      </c>
      <c r="Z92" s="83"/>
    </row>
    <row r="93" spans="1:30">
      <c r="A93" s="65">
        <v>1</v>
      </c>
      <c r="B93" s="67">
        <f t="shared" si="17"/>
        <v>43950.75</v>
      </c>
      <c r="C93" s="75">
        <f t="shared" si="13"/>
        <v>597</v>
      </c>
      <c r="D93" s="16">
        <v>9915</v>
      </c>
      <c r="E93" s="77">
        <f t="shared" si="14"/>
        <v>9915</v>
      </c>
      <c r="F93" s="74" t="str">
        <f t="shared" si="0"/>
        <v/>
      </c>
      <c r="G93" s="1">
        <f t="shared" si="5"/>
        <v>260</v>
      </c>
      <c r="H93" s="1">
        <f t="shared" si="6"/>
        <v>7890</v>
      </c>
      <c r="I93" s="94">
        <f t="shared" si="7"/>
        <v>7890</v>
      </c>
      <c r="J93" s="74" t="str">
        <f t="shared" si="8"/>
        <v/>
      </c>
      <c r="K93" s="1">
        <f t="shared" si="15"/>
        <v>305</v>
      </c>
      <c r="L93" s="2">
        <v>1593</v>
      </c>
      <c r="M93" s="7">
        <f t="shared" si="9"/>
        <v>1593</v>
      </c>
      <c r="N93" s="74" t="str">
        <f t="shared" si="10"/>
        <v/>
      </c>
      <c r="O93" s="1">
        <f t="shared" si="16"/>
        <v>32</v>
      </c>
      <c r="P93" s="2">
        <v>432</v>
      </c>
      <c r="Q93" s="10">
        <f t="shared" si="11"/>
        <v>432</v>
      </c>
      <c r="R93" s="74" t="str">
        <f t="shared" si="12"/>
        <v/>
      </c>
      <c r="S93" s="13" t="str">
        <f t="shared" si="1"/>
        <v/>
      </c>
      <c r="T93" s="107"/>
      <c r="U93" s="13" t="str">
        <f t="shared" si="2"/>
        <v/>
      </c>
      <c r="V93" s="12"/>
      <c r="W93" s="13" t="str">
        <f t="shared" si="3"/>
        <v/>
      </c>
      <c r="X93" s="12"/>
      <c r="Y93" t="b">
        <f t="shared" si="4"/>
        <v>0</v>
      </c>
      <c r="Z93" s="83"/>
    </row>
    <row r="94" spans="1:30">
      <c r="A94" s="65">
        <v>1</v>
      </c>
      <c r="B94" s="67">
        <f t="shared" si="17"/>
        <v>43951.75</v>
      </c>
      <c r="C94" s="75">
        <f t="shared" si="13"/>
        <v>583</v>
      </c>
      <c r="D94" s="16">
        <v>10498</v>
      </c>
      <c r="E94" s="77">
        <f t="shared" si="14"/>
        <v>10498</v>
      </c>
      <c r="F94" s="74" t="str">
        <f t="shared" si="0"/>
        <v/>
      </c>
      <c r="G94" s="1">
        <f t="shared" si="5"/>
        <v>376</v>
      </c>
      <c r="H94" s="1">
        <f t="shared" si="6"/>
        <v>8266</v>
      </c>
      <c r="I94" s="94">
        <f t="shared" si="7"/>
        <v>8266</v>
      </c>
      <c r="J94" s="74" t="str">
        <f t="shared" si="8"/>
        <v/>
      </c>
      <c r="K94" s="1">
        <f t="shared" si="15"/>
        <v>180</v>
      </c>
      <c r="L94" s="2">
        <v>1773</v>
      </c>
      <c r="M94" s="7">
        <f t="shared" si="9"/>
        <v>1773</v>
      </c>
      <c r="N94" s="74" t="str">
        <f t="shared" si="10"/>
        <v/>
      </c>
      <c r="O94" s="1">
        <f t="shared" si="16"/>
        <v>27</v>
      </c>
      <c r="P94" s="2">
        <v>459</v>
      </c>
      <c r="Q94" s="10">
        <f t="shared" si="11"/>
        <v>459</v>
      </c>
      <c r="R94" s="74" t="str">
        <f t="shared" si="12"/>
        <v/>
      </c>
      <c r="S94" s="13" t="str">
        <f t="shared" si="1"/>
        <v/>
      </c>
      <c r="T94" s="107"/>
      <c r="U94" s="13" t="str">
        <f t="shared" si="2"/>
        <v/>
      </c>
      <c r="V94" s="12"/>
      <c r="W94" s="13" t="str">
        <f t="shared" si="3"/>
        <v/>
      </c>
      <c r="X94" s="12"/>
      <c r="Y94" t="b">
        <f t="shared" si="4"/>
        <v>0</v>
      </c>
      <c r="Z94" s="83"/>
    </row>
    <row r="95" spans="1:30">
      <c r="A95" s="65">
        <v>1</v>
      </c>
      <c r="B95" s="67">
        <f t="shared" si="17"/>
        <v>43952.75</v>
      </c>
      <c r="C95" s="75">
        <f t="shared" si="13"/>
        <v>1008</v>
      </c>
      <c r="D95" s="16">
        <v>11506</v>
      </c>
      <c r="E95" s="77">
        <f t="shared" si="14"/>
        <v>11506</v>
      </c>
      <c r="F95" s="74" t="str">
        <f t="shared" si="0"/>
        <v/>
      </c>
      <c r="G95" s="1">
        <f t="shared" si="5"/>
        <v>876</v>
      </c>
      <c r="H95" s="1">
        <f t="shared" si="6"/>
        <v>9142</v>
      </c>
      <c r="I95" s="94">
        <f t="shared" si="7"/>
        <v>9142</v>
      </c>
      <c r="J95" s="74" t="str">
        <f t="shared" si="8"/>
        <v/>
      </c>
      <c r="K95" s="1">
        <f t="shared" si="15"/>
        <v>106</v>
      </c>
      <c r="L95" s="2">
        <v>1879</v>
      </c>
      <c r="M95" s="7">
        <f t="shared" si="9"/>
        <v>1879</v>
      </c>
      <c r="N95" s="74" t="str">
        <f t="shared" si="10"/>
        <v/>
      </c>
      <c r="O95" s="1">
        <f t="shared" si="16"/>
        <v>26</v>
      </c>
      <c r="P95" s="2">
        <v>485</v>
      </c>
      <c r="Q95" s="10">
        <f t="shared" si="11"/>
        <v>485</v>
      </c>
      <c r="R95" s="74" t="str">
        <f t="shared" si="12"/>
        <v/>
      </c>
      <c r="S95" s="13" t="str">
        <f t="shared" si="1"/>
        <v/>
      </c>
      <c r="T95" s="107"/>
      <c r="U95" s="13" t="str">
        <f t="shared" si="2"/>
        <v/>
      </c>
      <c r="V95" s="12"/>
      <c r="W95" s="13" t="str">
        <f t="shared" si="3"/>
        <v/>
      </c>
      <c r="X95" s="12"/>
      <c r="Y95" t="b">
        <f t="shared" si="4"/>
        <v>0</v>
      </c>
      <c r="Z95" s="83"/>
    </row>
    <row r="96" spans="1:30">
      <c r="A96" s="65">
        <v>1</v>
      </c>
      <c r="B96" s="67">
        <f t="shared" si="17"/>
        <v>43953.75</v>
      </c>
      <c r="C96" s="75">
        <f t="shared" si="13"/>
        <v>790</v>
      </c>
      <c r="D96" s="16">
        <v>12296</v>
      </c>
      <c r="E96" s="77">
        <f t="shared" si="14"/>
        <v>12296</v>
      </c>
      <c r="F96" s="74" t="str">
        <f t="shared" si="0"/>
        <v/>
      </c>
      <c r="G96" s="1">
        <f t="shared" si="5"/>
        <v>634</v>
      </c>
      <c r="H96" s="1">
        <f t="shared" si="6"/>
        <v>9776</v>
      </c>
      <c r="I96" s="94">
        <f t="shared" si="7"/>
        <v>9776</v>
      </c>
      <c r="J96" s="74" t="str">
        <f t="shared" si="8"/>
        <v/>
      </c>
      <c r="K96" s="1">
        <f t="shared" si="15"/>
        <v>121</v>
      </c>
      <c r="L96" s="2">
        <v>2000</v>
      </c>
      <c r="M96" s="7">
        <f t="shared" si="9"/>
        <v>2000</v>
      </c>
      <c r="N96" s="74" t="str">
        <f t="shared" si="10"/>
        <v/>
      </c>
      <c r="O96" s="1">
        <f t="shared" si="16"/>
        <v>35</v>
      </c>
      <c r="P96" s="2">
        <v>520</v>
      </c>
      <c r="Q96" s="10">
        <f t="shared" si="11"/>
        <v>520</v>
      </c>
      <c r="R96" s="74" t="str">
        <f t="shared" si="12"/>
        <v/>
      </c>
      <c r="S96" s="13" t="str">
        <f t="shared" si="1"/>
        <v/>
      </c>
      <c r="T96" s="107"/>
      <c r="U96" s="13" t="str">
        <f t="shared" si="2"/>
        <v/>
      </c>
      <c r="V96" s="12"/>
      <c r="W96" s="13" t="str">
        <f t="shared" si="3"/>
        <v/>
      </c>
      <c r="X96" s="12"/>
      <c r="Y96" t="b">
        <f t="shared" si="4"/>
        <v>0</v>
      </c>
      <c r="Z96" s="83"/>
    </row>
    <row r="97" spans="1:26">
      <c r="A97" s="65">
        <v>1</v>
      </c>
      <c r="B97" s="67">
        <f t="shared" si="17"/>
        <v>43954.75</v>
      </c>
      <c r="C97" s="75">
        <f t="shared" si="13"/>
        <v>678</v>
      </c>
      <c r="D97" s="16">
        <v>12974</v>
      </c>
      <c r="E97" s="77">
        <f t="shared" si="14"/>
        <v>12974</v>
      </c>
      <c r="F97" s="74" t="str">
        <f t="shared" si="0"/>
        <v/>
      </c>
      <c r="G97" s="1">
        <f t="shared" si="5"/>
        <v>536</v>
      </c>
      <c r="H97" s="1">
        <f t="shared" si="6"/>
        <v>10312</v>
      </c>
      <c r="I97" s="94">
        <f t="shared" si="7"/>
        <v>10312</v>
      </c>
      <c r="J97" s="74" t="str">
        <f t="shared" si="8"/>
        <v/>
      </c>
      <c r="K97" s="1">
        <f t="shared" si="15"/>
        <v>115</v>
      </c>
      <c r="L97" s="2">
        <v>2115</v>
      </c>
      <c r="M97" s="7">
        <f t="shared" si="9"/>
        <v>2115</v>
      </c>
      <c r="N97" s="74" t="str">
        <f t="shared" si="10"/>
        <v/>
      </c>
      <c r="O97" s="1">
        <f t="shared" si="16"/>
        <v>27</v>
      </c>
      <c r="P97" s="2">
        <v>547</v>
      </c>
      <c r="Q97" s="10">
        <f t="shared" si="11"/>
        <v>547</v>
      </c>
      <c r="R97" s="74" t="str">
        <f t="shared" si="12"/>
        <v/>
      </c>
      <c r="S97" s="13" t="str">
        <f t="shared" si="1"/>
        <v/>
      </c>
      <c r="T97" s="107"/>
      <c r="U97" s="13" t="str">
        <f t="shared" si="2"/>
        <v/>
      </c>
      <c r="V97" s="12"/>
      <c r="W97" s="13" t="str">
        <f t="shared" si="3"/>
        <v/>
      </c>
      <c r="X97" s="12"/>
      <c r="Y97" t="b">
        <f t="shared" si="4"/>
        <v>0</v>
      </c>
      <c r="Z97" s="83"/>
    </row>
    <row r="98" spans="1:26">
      <c r="A98" s="65">
        <v>1</v>
      </c>
      <c r="B98" s="67">
        <f t="shared" si="17"/>
        <v>43955.75</v>
      </c>
      <c r="C98" s="75">
        <f t="shared" si="13"/>
        <v>1567</v>
      </c>
      <c r="D98" s="16">
        <v>14541</v>
      </c>
      <c r="E98" s="77">
        <f t="shared" si="14"/>
        <v>14541</v>
      </c>
      <c r="F98" s="74" t="str">
        <f t="shared" si="0"/>
        <v/>
      </c>
      <c r="G98" s="1">
        <f t="shared" si="5"/>
        <v>1182</v>
      </c>
      <c r="H98" s="1">
        <f t="shared" si="6"/>
        <v>11494</v>
      </c>
      <c r="I98" s="94">
        <f t="shared" si="7"/>
        <v>11494</v>
      </c>
      <c r="J98" s="74" t="str">
        <f t="shared" si="8"/>
        <v/>
      </c>
      <c r="K98" s="1">
        <f t="shared" si="15"/>
        <v>350</v>
      </c>
      <c r="L98" s="2">
        <v>2465</v>
      </c>
      <c r="M98" s="7">
        <f t="shared" si="9"/>
        <v>2465</v>
      </c>
      <c r="N98" s="74" t="str">
        <f t="shared" si="10"/>
        <v/>
      </c>
      <c r="O98" s="1">
        <f t="shared" si="16"/>
        <v>35</v>
      </c>
      <c r="P98" s="2">
        <v>582</v>
      </c>
      <c r="Q98" s="10">
        <f t="shared" si="11"/>
        <v>582</v>
      </c>
      <c r="R98" s="74" t="str">
        <f t="shared" si="12"/>
        <v/>
      </c>
      <c r="S98" s="13" t="str">
        <f t="shared" si="1"/>
        <v/>
      </c>
      <c r="T98" s="107"/>
      <c r="U98" s="13" t="str">
        <f t="shared" si="2"/>
        <v/>
      </c>
      <c r="V98" s="12"/>
      <c r="W98" s="13" t="str">
        <f t="shared" si="3"/>
        <v/>
      </c>
      <c r="X98" s="12"/>
      <c r="Y98" t="b">
        <f t="shared" si="4"/>
        <v>0</v>
      </c>
      <c r="Z98" s="83"/>
    </row>
    <row r="99" spans="1:26">
      <c r="A99" s="65">
        <v>1</v>
      </c>
      <c r="B99" s="67">
        <f t="shared" si="17"/>
        <v>43956.75</v>
      </c>
      <c r="C99" s="75">
        <f t="shared" si="13"/>
        <v>984</v>
      </c>
      <c r="D99" s="16">
        <v>15525</v>
      </c>
      <c r="E99" s="77">
        <f t="shared" si="14"/>
        <v>15525</v>
      </c>
      <c r="F99" s="74" t="str">
        <f t="shared" si="0"/>
        <v/>
      </c>
      <c r="G99" s="1">
        <f t="shared" si="5"/>
        <v>596</v>
      </c>
      <c r="H99" s="1">
        <f t="shared" si="6"/>
        <v>12090</v>
      </c>
      <c r="I99" s="94">
        <f t="shared" si="7"/>
        <v>12090</v>
      </c>
      <c r="J99" s="74" t="str">
        <f t="shared" si="8"/>
        <v/>
      </c>
      <c r="K99" s="1">
        <f t="shared" si="15"/>
        <v>354</v>
      </c>
      <c r="L99" s="2">
        <v>2819</v>
      </c>
      <c r="M99" s="7">
        <f t="shared" si="9"/>
        <v>2819</v>
      </c>
      <c r="N99" s="74" t="str">
        <f t="shared" si="10"/>
        <v/>
      </c>
      <c r="O99" s="1">
        <f t="shared" si="16"/>
        <v>34</v>
      </c>
      <c r="P99" s="2">
        <v>616</v>
      </c>
      <c r="Q99" s="10">
        <f t="shared" si="11"/>
        <v>616</v>
      </c>
      <c r="R99" s="74" t="str">
        <f t="shared" si="12"/>
        <v/>
      </c>
      <c r="S99" s="13" t="str">
        <f t="shared" si="1"/>
        <v/>
      </c>
      <c r="T99" s="107"/>
      <c r="U99" s="13" t="str">
        <f t="shared" si="2"/>
        <v/>
      </c>
      <c r="V99" s="12"/>
      <c r="W99" s="13" t="str">
        <f t="shared" si="3"/>
        <v/>
      </c>
      <c r="X99" s="12"/>
      <c r="Y99" t="b">
        <f t="shared" si="4"/>
        <v>0</v>
      </c>
      <c r="Z99" s="83"/>
    </row>
    <row r="100" spans="1:26">
      <c r="A100" s="65">
        <v>1</v>
      </c>
      <c r="B100" s="67">
        <f t="shared" si="17"/>
        <v>43957.75</v>
      </c>
      <c r="C100" s="75">
        <f t="shared" si="13"/>
        <v>1233</v>
      </c>
      <c r="D100" s="16">
        <v>16758</v>
      </c>
      <c r="E100" s="77">
        <f t="shared" si="14"/>
        <v>16758</v>
      </c>
      <c r="F100" s="74" t="str">
        <f t="shared" si="0"/>
        <v/>
      </c>
      <c r="G100" s="1">
        <f t="shared" si="5"/>
        <v>923</v>
      </c>
      <c r="H100" s="1">
        <f t="shared" si="6"/>
        <v>13013</v>
      </c>
      <c r="I100" s="94">
        <f t="shared" si="7"/>
        <v>13013</v>
      </c>
      <c r="J100" s="74" t="str">
        <f t="shared" si="8"/>
        <v/>
      </c>
      <c r="K100" s="1">
        <f t="shared" si="15"/>
        <v>275</v>
      </c>
      <c r="L100" s="2">
        <v>3094</v>
      </c>
      <c r="M100" s="7">
        <f t="shared" si="9"/>
        <v>3094</v>
      </c>
      <c r="N100" s="74" t="str">
        <f t="shared" si="10"/>
        <v/>
      </c>
      <c r="O100" s="1">
        <f t="shared" si="16"/>
        <v>35</v>
      </c>
      <c r="P100" s="2">
        <v>651</v>
      </c>
      <c r="Q100" s="10">
        <f t="shared" si="11"/>
        <v>651</v>
      </c>
      <c r="R100" s="74" t="str">
        <f t="shared" si="12"/>
        <v/>
      </c>
      <c r="S100" s="13" t="str">
        <f t="shared" si="1"/>
        <v/>
      </c>
      <c r="T100" s="107"/>
      <c r="U100" s="13" t="str">
        <f t="shared" si="2"/>
        <v/>
      </c>
      <c r="V100" s="12"/>
      <c r="W100" s="13" t="str">
        <f t="shared" si="3"/>
        <v/>
      </c>
      <c r="X100" s="12"/>
      <c r="Y100" t="b">
        <f t="shared" si="4"/>
        <v>0</v>
      </c>
      <c r="Z100" s="83"/>
    </row>
    <row r="101" spans="1:26">
      <c r="A101" s="65">
        <v>1</v>
      </c>
      <c r="B101" s="67">
        <f t="shared" si="17"/>
        <v>43958.75</v>
      </c>
      <c r="C101" s="75">
        <f t="shared" si="13"/>
        <v>1216</v>
      </c>
      <c r="D101" s="16">
        <v>17974</v>
      </c>
      <c r="E101" s="77">
        <f t="shared" si="14"/>
        <v>17974</v>
      </c>
      <c r="F101" s="74" t="str">
        <f t="shared" si="0"/>
        <v/>
      </c>
      <c r="G101" s="1">
        <f t="shared" si="5"/>
        <v>966</v>
      </c>
      <c r="H101" s="1">
        <f t="shared" si="6"/>
        <v>13979</v>
      </c>
      <c r="I101" s="94">
        <f t="shared" si="7"/>
        <v>13979</v>
      </c>
      <c r="J101" s="74" t="str">
        <f t="shared" si="8"/>
        <v/>
      </c>
      <c r="K101" s="1">
        <f t="shared" si="15"/>
        <v>207</v>
      </c>
      <c r="L101" s="2">
        <v>3301</v>
      </c>
      <c r="M101" s="7">
        <f t="shared" si="9"/>
        <v>3301</v>
      </c>
      <c r="N101" s="74" t="str">
        <f t="shared" si="10"/>
        <v/>
      </c>
      <c r="O101" s="1">
        <f t="shared" si="16"/>
        <v>43</v>
      </c>
      <c r="P101" s="2">
        <v>694</v>
      </c>
      <c r="Q101" s="10">
        <f t="shared" si="11"/>
        <v>694</v>
      </c>
      <c r="R101" s="74" t="str">
        <f t="shared" si="12"/>
        <v/>
      </c>
      <c r="S101" s="13" t="str">
        <f t="shared" si="1"/>
        <v/>
      </c>
      <c r="T101" s="107"/>
      <c r="U101" s="13" t="str">
        <f t="shared" si="2"/>
        <v/>
      </c>
      <c r="V101" s="12"/>
      <c r="W101" s="13" t="str">
        <f t="shared" si="3"/>
        <v/>
      </c>
      <c r="X101" s="12"/>
      <c r="Y101" t="b">
        <f t="shared" si="4"/>
        <v>0</v>
      </c>
      <c r="Z101" s="83"/>
    </row>
    <row r="102" spans="1:26">
      <c r="A102" s="65">
        <v>1</v>
      </c>
      <c r="B102" s="67">
        <f t="shared" si="17"/>
        <v>43959.75</v>
      </c>
      <c r="C102" s="75">
        <f t="shared" si="13"/>
        <v>1089</v>
      </c>
      <c r="D102" s="16">
        <v>19063</v>
      </c>
      <c r="E102" s="77">
        <f t="shared" si="14"/>
        <v>19063</v>
      </c>
      <c r="F102" s="74" t="str">
        <f t="shared" si="0"/>
        <v/>
      </c>
      <c r="G102" s="1">
        <f t="shared" si="5"/>
        <v>883</v>
      </c>
      <c r="H102" s="1">
        <f t="shared" si="6"/>
        <v>14862</v>
      </c>
      <c r="I102" s="94">
        <f t="shared" si="7"/>
        <v>14862</v>
      </c>
      <c r="J102" s="74" t="str">
        <f t="shared" si="8"/>
        <v/>
      </c>
      <c r="K102" s="1">
        <f t="shared" si="15"/>
        <v>169</v>
      </c>
      <c r="L102" s="2">
        <v>3470</v>
      </c>
      <c r="M102" s="7">
        <f t="shared" si="9"/>
        <v>3470</v>
      </c>
      <c r="N102" s="74" t="str">
        <f t="shared" si="10"/>
        <v/>
      </c>
      <c r="O102" s="1">
        <f t="shared" si="16"/>
        <v>37</v>
      </c>
      <c r="P102" s="2">
        <v>731</v>
      </c>
      <c r="Q102" s="10">
        <f t="shared" si="11"/>
        <v>731</v>
      </c>
      <c r="R102" s="74" t="str">
        <f t="shared" si="12"/>
        <v/>
      </c>
      <c r="S102" s="13" t="str">
        <f t="shared" si="1"/>
        <v/>
      </c>
      <c r="T102" s="107"/>
      <c r="U102" s="13" t="str">
        <f t="shared" si="2"/>
        <v/>
      </c>
      <c r="V102" s="12"/>
      <c r="W102" s="13" t="str">
        <f t="shared" si="3"/>
        <v/>
      </c>
      <c r="X102" s="12"/>
      <c r="Y102" t="b">
        <f t="shared" si="4"/>
        <v>0</v>
      </c>
      <c r="Z102" s="83"/>
    </row>
    <row r="103" spans="1:26">
      <c r="A103" s="65">
        <v>1</v>
      </c>
      <c r="B103" s="67">
        <f t="shared" si="17"/>
        <v>43960.75</v>
      </c>
      <c r="C103" s="75">
        <f t="shared" si="13"/>
        <v>1165</v>
      </c>
      <c r="D103" s="16">
        <v>20228</v>
      </c>
      <c r="E103" s="77">
        <f t="shared" si="14"/>
        <v>20228</v>
      </c>
      <c r="F103" s="74" t="str">
        <f t="shared" si="0"/>
        <v/>
      </c>
      <c r="G103" s="1">
        <f t="shared" si="5"/>
        <v>787</v>
      </c>
      <c r="H103" s="1">
        <f t="shared" si="6"/>
        <v>15649</v>
      </c>
      <c r="I103" s="94">
        <f t="shared" si="7"/>
        <v>15649</v>
      </c>
      <c r="J103" s="74" t="str">
        <f t="shared" si="8"/>
        <v/>
      </c>
      <c r="K103" s="1">
        <f t="shared" si="15"/>
        <v>330</v>
      </c>
      <c r="L103" s="2">
        <v>3800</v>
      </c>
      <c r="M103" s="7">
        <f t="shared" si="9"/>
        <v>3800</v>
      </c>
      <c r="N103" s="74" t="str">
        <f t="shared" si="10"/>
        <v/>
      </c>
      <c r="O103" s="1">
        <f t="shared" si="16"/>
        <v>48</v>
      </c>
      <c r="P103" s="2">
        <v>779</v>
      </c>
      <c r="Q103" s="10">
        <f t="shared" si="11"/>
        <v>779</v>
      </c>
      <c r="R103" s="74" t="str">
        <f t="shared" si="12"/>
        <v/>
      </c>
      <c r="S103" s="13" t="str">
        <f t="shared" si="1"/>
        <v/>
      </c>
      <c r="T103" s="107"/>
      <c r="U103" s="13" t="str">
        <f t="shared" si="2"/>
        <v/>
      </c>
      <c r="V103" s="12"/>
      <c r="W103" s="13" t="str">
        <f t="shared" si="3"/>
        <v/>
      </c>
      <c r="X103" s="12"/>
      <c r="Y103" t="b">
        <f t="shared" si="4"/>
        <v>0</v>
      </c>
      <c r="Z103" s="83"/>
    </row>
    <row r="104" spans="1:26">
      <c r="A104" s="65">
        <v>1</v>
      </c>
      <c r="B104" s="67">
        <f t="shared" si="17"/>
        <v>43961.75</v>
      </c>
      <c r="C104" s="75">
        <f t="shared" si="13"/>
        <v>1943</v>
      </c>
      <c r="D104" s="16">
        <v>22171</v>
      </c>
      <c r="E104" s="77">
        <f t="shared" si="14"/>
        <v>22171</v>
      </c>
      <c r="F104" s="74" t="str">
        <f t="shared" si="0"/>
        <v/>
      </c>
      <c r="G104" s="1">
        <f t="shared" si="5"/>
        <v>1491</v>
      </c>
      <c r="H104" s="1">
        <f t="shared" si="6"/>
        <v>17140</v>
      </c>
      <c r="I104" s="94">
        <f t="shared" si="7"/>
        <v>17140</v>
      </c>
      <c r="J104" s="74" t="str">
        <f t="shared" si="8"/>
        <v/>
      </c>
      <c r="K104" s="1">
        <f t="shared" si="15"/>
        <v>399</v>
      </c>
      <c r="L104" s="2">
        <v>4199</v>
      </c>
      <c r="M104" s="7">
        <f t="shared" si="9"/>
        <v>4199</v>
      </c>
      <c r="N104" s="74" t="str">
        <f t="shared" si="10"/>
        <v/>
      </c>
      <c r="O104" s="1">
        <f t="shared" si="16"/>
        <v>53</v>
      </c>
      <c r="P104" s="2">
        <v>832</v>
      </c>
      <c r="Q104" s="10">
        <f t="shared" si="11"/>
        <v>832</v>
      </c>
      <c r="R104" s="74" t="str">
        <f t="shared" si="12"/>
        <v/>
      </c>
      <c r="S104" s="13" t="str">
        <f t="shared" si="1"/>
        <v/>
      </c>
      <c r="T104" s="101"/>
      <c r="U104" s="13" t="str">
        <f t="shared" si="2"/>
        <v/>
      </c>
      <c r="V104" s="12"/>
      <c r="W104" s="13" t="str">
        <f t="shared" si="3"/>
        <v/>
      </c>
      <c r="X104" s="12"/>
      <c r="Y104" t="b">
        <f t="shared" si="4"/>
        <v>0</v>
      </c>
      <c r="Z104" s="98"/>
    </row>
    <row r="105" spans="1:26">
      <c r="A105" s="65">
        <v>1</v>
      </c>
      <c r="B105" s="67">
        <f t="shared" si="17"/>
        <v>43962.75</v>
      </c>
      <c r="C105" s="75">
        <f t="shared" si="13"/>
        <v>1230</v>
      </c>
      <c r="D105" s="16">
        <v>23401</v>
      </c>
      <c r="E105" s="77">
        <f t="shared" si="14"/>
        <v>23401</v>
      </c>
      <c r="F105" s="74" t="str">
        <f t="shared" si="0"/>
        <v/>
      </c>
      <c r="G105" s="1">
        <f t="shared" si="5"/>
        <v>607</v>
      </c>
      <c r="H105" s="1">
        <f t="shared" si="6"/>
        <v>17747</v>
      </c>
      <c r="I105" s="94">
        <f t="shared" si="7"/>
        <v>17747</v>
      </c>
      <c r="J105" s="74" t="str">
        <f t="shared" si="8"/>
        <v/>
      </c>
      <c r="K105" s="1">
        <f t="shared" si="15"/>
        <v>587</v>
      </c>
      <c r="L105" s="2">
        <v>4786</v>
      </c>
      <c r="M105" s="7">
        <f t="shared" si="9"/>
        <v>4786</v>
      </c>
      <c r="N105" s="74" t="str">
        <f t="shared" si="10"/>
        <v/>
      </c>
      <c r="O105" s="1">
        <f t="shared" si="16"/>
        <v>36</v>
      </c>
      <c r="P105" s="2">
        <v>868</v>
      </c>
      <c r="Q105" s="10">
        <f t="shared" si="11"/>
        <v>868</v>
      </c>
      <c r="R105" s="74" t="str">
        <f t="shared" si="12"/>
        <v/>
      </c>
      <c r="S105" s="13" t="str">
        <f t="shared" si="1"/>
        <v/>
      </c>
      <c r="T105" s="101"/>
      <c r="U105" s="13" t="str">
        <f t="shared" si="2"/>
        <v/>
      </c>
      <c r="V105" s="12"/>
      <c r="W105" s="13" t="str">
        <f t="shared" si="3"/>
        <v/>
      </c>
      <c r="X105" s="12"/>
      <c r="Y105" t="b">
        <f t="shared" si="4"/>
        <v>0</v>
      </c>
      <c r="Z105" s="98"/>
    </row>
    <row r="106" spans="1:26">
      <c r="A106" s="65">
        <v>1</v>
      </c>
      <c r="B106" s="67">
        <f t="shared" si="17"/>
        <v>43963.75</v>
      </c>
      <c r="C106" s="75">
        <f t="shared" si="13"/>
        <v>1026</v>
      </c>
      <c r="D106" s="16">
        <v>24427</v>
      </c>
      <c r="E106" s="77">
        <f t="shared" si="14"/>
        <v>24427</v>
      </c>
      <c r="F106" s="74" t="str">
        <f t="shared" ref="F106:F169" si="18">IF(Z106="","",(ROUND(E106,0)-D106)/ROUND(E106,0))</f>
        <v/>
      </c>
      <c r="G106" s="1">
        <f t="shared" si="5"/>
        <v>634</v>
      </c>
      <c r="H106" s="1">
        <f t="shared" si="6"/>
        <v>18381</v>
      </c>
      <c r="I106" s="94">
        <f t="shared" si="7"/>
        <v>18381</v>
      </c>
      <c r="J106" s="74" t="str">
        <f t="shared" si="8"/>
        <v/>
      </c>
      <c r="K106" s="1">
        <f t="shared" si="15"/>
        <v>339</v>
      </c>
      <c r="L106" s="2">
        <v>5125</v>
      </c>
      <c r="M106" s="7">
        <f t="shared" si="9"/>
        <v>5125</v>
      </c>
      <c r="N106" s="74" t="str">
        <f t="shared" si="10"/>
        <v/>
      </c>
      <c r="O106" s="1">
        <f t="shared" si="16"/>
        <v>53</v>
      </c>
      <c r="P106" s="2">
        <v>921</v>
      </c>
      <c r="Q106" s="10">
        <f t="shared" si="11"/>
        <v>921</v>
      </c>
      <c r="R106" s="74" t="str">
        <f t="shared" si="12"/>
        <v/>
      </c>
      <c r="S106" s="13" t="str">
        <f t="shared" ref="S106:S169" si="19">IF(OR(Y106,T106=""),"",(1/I106+1/(N-E106))*C106/A106)</f>
        <v/>
      </c>
      <c r="T106" s="101"/>
      <c r="U106" s="13" t="str">
        <f t="shared" ref="U106:U169" si="20">IF(V106="","",IF(Y106,"",K106/(I106*A106)))</f>
        <v/>
      </c>
      <c r="V106" s="12"/>
      <c r="W106" s="13" t="str">
        <f t="shared" ref="W106:W169" si="21">IF(X106="","",IF(Y106,"",O106/(I106*A106)))</f>
        <v/>
      </c>
      <c r="X106" s="12"/>
      <c r="Y106" t="b">
        <f t="shared" ref="Y106:Y169" si="22">OR(D106="",L106="",P106="",NOT(Z106=""))</f>
        <v>0</v>
      </c>
      <c r="Z106" s="98"/>
    </row>
    <row r="107" spans="1:26">
      <c r="A107" s="65">
        <v>1</v>
      </c>
      <c r="B107" s="67">
        <f t="shared" si="17"/>
        <v>43964.75</v>
      </c>
      <c r="C107" s="75">
        <f t="shared" si="13"/>
        <v>1495</v>
      </c>
      <c r="D107" s="16">
        <v>25922</v>
      </c>
      <c r="E107" s="77">
        <f t="shared" si="14"/>
        <v>25922</v>
      </c>
      <c r="F107" s="74" t="str">
        <f t="shared" si="18"/>
        <v/>
      </c>
      <c r="G107" s="1">
        <f t="shared" ref="G107:G170" si="23">IF(Y107,I106*(at*(N-E106)/(I106+N-E106)-bt-ct)*A107,I107-I106)</f>
        <v>1019</v>
      </c>
      <c r="H107" s="1">
        <f t="shared" ref="H107:H170" si="24">IF(AND(Y107,Z107=""),"",D107-L107-P107)</f>
        <v>19400</v>
      </c>
      <c r="I107" s="94">
        <f t="shared" ref="I107:I170" si="25">IF(Y107,I106+G107,E107-M107-Q107)</f>
        <v>19400</v>
      </c>
      <c r="J107" s="74" t="str">
        <f t="shared" ref="J107:J170" si="26">IF(Z107="","",(ROUND(I107,0)-H107)/ROUND(I107,0))</f>
        <v/>
      </c>
      <c r="K107" s="1">
        <f t="shared" si="15"/>
        <v>422</v>
      </c>
      <c r="L107" s="2">
        <v>5547</v>
      </c>
      <c r="M107" s="7">
        <f t="shared" ref="M107:M170" si="27">IF(Y107,M106+K107,L107)</f>
        <v>5547</v>
      </c>
      <c r="N107" s="74" t="str">
        <f t="shared" ref="N107:N170" si="28">IF(Z107="","",(L107-ROUND(M107,0))/ROUND(M107,0))</f>
        <v/>
      </c>
      <c r="O107" s="1">
        <f t="shared" si="16"/>
        <v>54</v>
      </c>
      <c r="P107" s="2">
        <v>975</v>
      </c>
      <c r="Q107" s="10">
        <f t="shared" ref="Q107:Q170" si="29">IF(Y107,Q106+O107,P107)</f>
        <v>975</v>
      </c>
      <c r="R107" s="74" t="str">
        <f t="shared" ref="R107:R170" si="30">IF(Z107="","",(ROUND(Q107,0)-P107)/ROUND(Q107,0))</f>
        <v/>
      </c>
      <c r="S107" s="13" t="str">
        <f t="shared" si="19"/>
        <v/>
      </c>
      <c r="T107" s="101"/>
      <c r="U107" s="13" t="str">
        <f t="shared" si="20"/>
        <v/>
      </c>
      <c r="V107" s="12"/>
      <c r="W107" s="13" t="str">
        <f t="shared" si="21"/>
        <v/>
      </c>
      <c r="X107" s="12"/>
      <c r="Y107" t="b">
        <f t="shared" si="22"/>
        <v>0</v>
      </c>
      <c r="Z107" s="98"/>
    </row>
    <row r="108" spans="1:26">
      <c r="A108" s="65">
        <v>1</v>
      </c>
      <c r="B108" s="67">
        <f t="shared" si="17"/>
        <v>43965.75</v>
      </c>
      <c r="C108" s="75">
        <f t="shared" ref="C108:C171" si="31">E108-E107</f>
        <v>1602</v>
      </c>
      <c r="D108" s="16">
        <v>27524</v>
      </c>
      <c r="E108" s="77">
        <f t="shared" ref="E108:E171" si="32">IF(Y108,I108+M108+Q108,D108)</f>
        <v>27524</v>
      </c>
      <c r="F108" s="74" t="str">
        <f t="shared" si="18"/>
        <v/>
      </c>
      <c r="G108" s="1">
        <f t="shared" si="23"/>
        <v>1017</v>
      </c>
      <c r="H108" s="1">
        <f t="shared" si="24"/>
        <v>20417</v>
      </c>
      <c r="I108" s="94">
        <f t="shared" si="25"/>
        <v>20417</v>
      </c>
      <c r="J108" s="74" t="str">
        <f t="shared" si="26"/>
        <v/>
      </c>
      <c r="K108" s="1">
        <f t="shared" ref="K108:K171" si="33">IF(Y108,bt*I108*A108,M108-M107)</f>
        <v>542</v>
      </c>
      <c r="L108" s="2">
        <v>6089</v>
      </c>
      <c r="M108" s="7">
        <f t="shared" si="27"/>
        <v>6089</v>
      </c>
      <c r="N108" s="74" t="str">
        <f t="shared" si="28"/>
        <v/>
      </c>
      <c r="O108" s="1">
        <f t="shared" ref="O108:O171" si="34">IF(Y108,ct*I108*A108,Q108-Q107)</f>
        <v>43</v>
      </c>
      <c r="P108" s="2">
        <v>1018</v>
      </c>
      <c r="Q108" s="10">
        <f t="shared" si="29"/>
        <v>1018</v>
      </c>
      <c r="R108" s="74" t="str">
        <f t="shared" si="30"/>
        <v/>
      </c>
      <c r="S108" s="13">
        <f t="shared" si="19"/>
        <v>7.8894862146233938E-2</v>
      </c>
      <c r="T108" s="101" t="s">
        <v>6</v>
      </c>
      <c r="U108" s="13">
        <f t="shared" si="20"/>
        <v>2.6546505363177743E-2</v>
      </c>
      <c r="V108" s="12" t="s">
        <v>6</v>
      </c>
      <c r="W108" s="13">
        <f t="shared" si="21"/>
        <v>2.106088063868345E-3</v>
      </c>
      <c r="X108" s="12" t="s">
        <v>6</v>
      </c>
      <c r="Y108" t="b">
        <f t="shared" si="22"/>
        <v>0</v>
      </c>
      <c r="Z108" s="98"/>
    </row>
    <row r="109" spans="1:26">
      <c r="A109" s="65">
        <v>1</v>
      </c>
      <c r="B109" s="67">
        <f t="shared" ref="B109:B172" si="35">B108+A109</f>
        <v>43966.75</v>
      </c>
      <c r="C109" s="75">
        <f t="shared" si="31"/>
        <v>1576</v>
      </c>
      <c r="D109" s="16">
        <v>29100</v>
      </c>
      <c r="E109" s="77">
        <f t="shared" si="32"/>
        <v>29100</v>
      </c>
      <c r="F109" s="74" t="str">
        <f t="shared" si="18"/>
        <v/>
      </c>
      <c r="G109" s="1">
        <f t="shared" si="23"/>
        <v>1052</v>
      </c>
      <c r="H109" s="1">
        <f t="shared" si="24"/>
        <v>21469</v>
      </c>
      <c r="I109" s="94">
        <f t="shared" si="25"/>
        <v>21469</v>
      </c>
      <c r="J109" s="74" t="str">
        <f t="shared" si="26"/>
        <v/>
      </c>
      <c r="K109" s="1">
        <f t="shared" si="33"/>
        <v>475</v>
      </c>
      <c r="L109" s="2">
        <v>6564</v>
      </c>
      <c r="M109" s="7">
        <f t="shared" si="27"/>
        <v>6564</v>
      </c>
      <c r="N109" s="74" t="str">
        <f t="shared" si="28"/>
        <v/>
      </c>
      <c r="O109" s="1">
        <f t="shared" si="34"/>
        <v>49</v>
      </c>
      <c r="P109" s="2">
        <v>1067</v>
      </c>
      <c r="Q109" s="10">
        <f t="shared" si="29"/>
        <v>1067</v>
      </c>
      <c r="R109" s="74" t="str">
        <f t="shared" si="30"/>
        <v/>
      </c>
      <c r="S109" s="13">
        <f t="shared" si="19"/>
        <v>7.3832194347100061E-2</v>
      </c>
      <c r="T109" s="101" t="s">
        <v>6</v>
      </c>
      <c r="U109" s="13">
        <f t="shared" si="20"/>
        <v>2.2124924309469468E-2</v>
      </c>
      <c r="V109" s="12" t="s">
        <v>6</v>
      </c>
      <c r="W109" s="13">
        <f t="shared" si="21"/>
        <v>2.2823606129768505E-3</v>
      </c>
      <c r="X109" s="12" t="s">
        <v>6</v>
      </c>
      <c r="Y109" t="b">
        <f t="shared" si="22"/>
        <v>0</v>
      </c>
      <c r="Z109" s="98"/>
    </row>
    <row r="110" spans="1:26">
      <c r="A110" s="65">
        <v>1</v>
      </c>
      <c r="B110" s="67">
        <f t="shared" si="35"/>
        <v>43967.75</v>
      </c>
      <c r="C110" s="75">
        <f t="shared" si="31"/>
        <v>1606</v>
      </c>
      <c r="D110" s="16">
        <v>30706</v>
      </c>
      <c r="E110" s="77">
        <f t="shared" si="32"/>
        <v>30706</v>
      </c>
      <c r="F110" s="74" t="str">
        <f t="shared" si="18"/>
        <v/>
      </c>
      <c r="G110" s="1">
        <f t="shared" si="23"/>
        <v>1015</v>
      </c>
      <c r="H110" s="1">
        <f t="shared" si="24"/>
        <v>22484</v>
      </c>
      <c r="I110" s="94">
        <f t="shared" si="25"/>
        <v>22484</v>
      </c>
      <c r="J110" s="74" t="str">
        <f t="shared" si="26"/>
        <v/>
      </c>
      <c r="K110" s="1">
        <f t="shared" si="33"/>
        <v>524</v>
      </c>
      <c r="L110" s="2">
        <v>7088</v>
      </c>
      <c r="M110" s="7">
        <f t="shared" si="27"/>
        <v>7088</v>
      </c>
      <c r="N110" s="74" t="str">
        <f t="shared" si="28"/>
        <v/>
      </c>
      <c r="O110" s="1">
        <f t="shared" si="34"/>
        <v>67</v>
      </c>
      <c r="P110" s="2">
        <v>1134</v>
      </c>
      <c r="Q110" s="10">
        <f t="shared" si="29"/>
        <v>1134</v>
      </c>
      <c r="R110" s="74" t="str">
        <f t="shared" si="30"/>
        <v/>
      </c>
      <c r="S110" s="13">
        <f t="shared" si="19"/>
        <v>7.186085417486425E-2</v>
      </c>
      <c r="T110" s="101" t="s">
        <v>6</v>
      </c>
      <c r="U110" s="13">
        <f t="shared" si="20"/>
        <v>2.3305461661626045E-2</v>
      </c>
      <c r="V110" s="12" t="s">
        <v>6</v>
      </c>
      <c r="W110" s="13">
        <f t="shared" si="21"/>
        <v>2.9798968155132538E-3</v>
      </c>
      <c r="X110" s="12" t="s">
        <v>6</v>
      </c>
      <c r="Y110" t="b">
        <f t="shared" si="22"/>
        <v>0</v>
      </c>
      <c r="Z110" s="98"/>
    </row>
    <row r="111" spans="1:26">
      <c r="A111" s="65">
        <v>1</v>
      </c>
      <c r="B111" s="67">
        <f t="shared" si="35"/>
        <v>43968.75</v>
      </c>
      <c r="C111" s="75">
        <f t="shared" si="31"/>
        <v>2347</v>
      </c>
      <c r="D111" s="16">
        <v>33053</v>
      </c>
      <c r="E111" s="77">
        <f t="shared" si="32"/>
        <v>33053</v>
      </c>
      <c r="F111" s="74" t="str">
        <f t="shared" si="18"/>
        <v/>
      </c>
      <c r="G111" s="1">
        <f t="shared" si="23"/>
        <v>1684</v>
      </c>
      <c r="H111" s="1">
        <f t="shared" si="24"/>
        <v>24168</v>
      </c>
      <c r="I111" s="94">
        <f t="shared" si="25"/>
        <v>24168</v>
      </c>
      <c r="J111" s="74" t="str">
        <f t="shared" si="26"/>
        <v/>
      </c>
      <c r="K111" s="1">
        <f t="shared" si="33"/>
        <v>600</v>
      </c>
      <c r="L111" s="2">
        <v>7688</v>
      </c>
      <c r="M111" s="7">
        <f t="shared" si="27"/>
        <v>7688</v>
      </c>
      <c r="N111" s="74" t="str">
        <f t="shared" si="28"/>
        <v/>
      </c>
      <c r="O111" s="1">
        <f t="shared" si="34"/>
        <v>63</v>
      </c>
      <c r="P111" s="2">
        <v>1197</v>
      </c>
      <c r="Q111" s="10">
        <f t="shared" si="29"/>
        <v>1197</v>
      </c>
      <c r="R111" s="74" t="str">
        <f t="shared" si="30"/>
        <v/>
      </c>
      <c r="S111" s="13">
        <f t="shared" si="19"/>
        <v>9.7744018569046923E-2</v>
      </c>
      <c r="T111" s="101" t="s">
        <v>6</v>
      </c>
      <c r="U111" s="13">
        <f t="shared" si="20"/>
        <v>2.4826216484607744E-2</v>
      </c>
      <c r="V111" s="12" t="s">
        <v>6</v>
      </c>
      <c r="W111" s="13">
        <f t="shared" si="21"/>
        <v>2.6067527308838135E-3</v>
      </c>
      <c r="X111" s="12" t="s">
        <v>6</v>
      </c>
      <c r="Y111" t="b">
        <f t="shared" si="22"/>
        <v>0</v>
      </c>
      <c r="Z111" s="98"/>
    </row>
    <row r="112" spans="1:26">
      <c r="A112" s="65">
        <v>1</v>
      </c>
      <c r="B112" s="67">
        <f t="shared" si="35"/>
        <v>43969.75</v>
      </c>
      <c r="C112" s="75">
        <f t="shared" si="31"/>
        <v>2005</v>
      </c>
      <c r="D112" s="16">
        <v>35058</v>
      </c>
      <c r="E112" s="77">
        <f t="shared" si="32"/>
        <v>35058</v>
      </c>
      <c r="F112" s="74" t="str">
        <f t="shared" si="18"/>
        <v/>
      </c>
      <c r="G112" s="1">
        <f t="shared" si="23"/>
        <v>1205</v>
      </c>
      <c r="H112" s="1">
        <f t="shared" si="24"/>
        <v>25373</v>
      </c>
      <c r="I112" s="94">
        <f t="shared" si="25"/>
        <v>25373</v>
      </c>
      <c r="J112" s="74" t="str">
        <f t="shared" si="26"/>
        <v/>
      </c>
      <c r="K112" s="1">
        <f t="shared" si="33"/>
        <v>749</v>
      </c>
      <c r="L112" s="2">
        <v>8437</v>
      </c>
      <c r="M112" s="7">
        <f t="shared" si="27"/>
        <v>8437</v>
      </c>
      <c r="N112" s="74" t="str">
        <f t="shared" si="28"/>
        <v/>
      </c>
      <c r="O112" s="1">
        <f t="shared" si="34"/>
        <v>51</v>
      </c>
      <c r="P112" s="2">
        <v>1248</v>
      </c>
      <c r="Q112" s="10">
        <f t="shared" si="29"/>
        <v>1248</v>
      </c>
      <c r="R112" s="74" t="str">
        <f t="shared" si="30"/>
        <v/>
      </c>
      <c r="S112" s="13">
        <f t="shared" si="19"/>
        <v>7.9561320028274429E-2</v>
      </c>
      <c r="T112" s="101" t="s">
        <v>6</v>
      </c>
      <c r="U112" s="13">
        <f t="shared" si="20"/>
        <v>2.9519568044772002E-2</v>
      </c>
      <c r="V112" s="12" t="s">
        <v>6</v>
      </c>
      <c r="W112" s="13">
        <f t="shared" si="21"/>
        <v>2.0100106412328064E-3</v>
      </c>
      <c r="X112" s="12" t="s">
        <v>6</v>
      </c>
      <c r="Y112" t="b">
        <f t="shared" si="22"/>
        <v>0</v>
      </c>
      <c r="Z112" s="98"/>
    </row>
    <row r="113" spans="1:26">
      <c r="A113" s="65">
        <v>1</v>
      </c>
      <c r="B113" s="67">
        <f t="shared" si="35"/>
        <v>43970.75</v>
      </c>
      <c r="C113" s="75">
        <f t="shared" si="31"/>
        <v>2078</v>
      </c>
      <c r="D113" s="16">
        <v>37136</v>
      </c>
      <c r="E113" s="77">
        <f t="shared" si="32"/>
        <v>37136</v>
      </c>
      <c r="F113" s="74" t="str">
        <f t="shared" si="18"/>
        <v/>
      </c>
      <c r="G113" s="1">
        <f t="shared" si="23"/>
        <v>800</v>
      </c>
      <c r="H113" s="1">
        <f t="shared" si="24"/>
        <v>26173</v>
      </c>
      <c r="I113" s="94">
        <f t="shared" si="25"/>
        <v>26173</v>
      </c>
      <c r="J113" s="74" t="str">
        <f t="shared" si="26"/>
        <v/>
      </c>
      <c r="K113" s="1">
        <f t="shared" si="33"/>
        <v>1202</v>
      </c>
      <c r="L113" s="2">
        <v>9639</v>
      </c>
      <c r="M113" s="7">
        <f t="shared" si="27"/>
        <v>9639</v>
      </c>
      <c r="N113" s="74" t="str">
        <f t="shared" si="28"/>
        <v/>
      </c>
      <c r="O113" s="1">
        <f t="shared" si="34"/>
        <v>76</v>
      </c>
      <c r="P113" s="2">
        <v>1324</v>
      </c>
      <c r="Q113" s="10">
        <f t="shared" si="29"/>
        <v>1324</v>
      </c>
      <c r="R113" s="74" t="str">
        <f t="shared" si="30"/>
        <v/>
      </c>
      <c r="S113" s="13">
        <f t="shared" si="19"/>
        <v>7.9955095630299206E-2</v>
      </c>
      <c r="T113" s="101" t="s">
        <v>6</v>
      </c>
      <c r="U113" s="13">
        <f t="shared" si="20"/>
        <v>4.592519008138158E-2</v>
      </c>
      <c r="V113" s="12" t="s">
        <v>6</v>
      </c>
      <c r="W113" s="13">
        <f t="shared" si="21"/>
        <v>2.903755778856073E-3</v>
      </c>
      <c r="X113" s="12" t="s">
        <v>6</v>
      </c>
      <c r="Y113" t="b">
        <f t="shared" si="22"/>
        <v>0</v>
      </c>
      <c r="Z113" s="98"/>
    </row>
    <row r="114" spans="1:26">
      <c r="A114" s="65">
        <v>1</v>
      </c>
      <c r="B114" s="67">
        <f t="shared" si="35"/>
        <v>43971.75</v>
      </c>
      <c r="C114" s="75">
        <f t="shared" si="31"/>
        <v>2161</v>
      </c>
      <c r="D114" s="16">
        <v>39297</v>
      </c>
      <c r="E114" s="77">
        <f t="shared" si="32"/>
        <v>39297</v>
      </c>
      <c r="F114" s="74" t="str">
        <f t="shared" si="18"/>
        <v/>
      </c>
      <c r="G114" s="1">
        <f t="shared" si="23"/>
        <v>1417</v>
      </c>
      <c r="H114" s="1">
        <f t="shared" si="24"/>
        <v>27590</v>
      </c>
      <c r="I114" s="94">
        <f t="shared" si="25"/>
        <v>27590</v>
      </c>
      <c r="J114" s="74" t="str">
        <f t="shared" si="26"/>
        <v/>
      </c>
      <c r="K114" s="1">
        <f t="shared" si="33"/>
        <v>679</v>
      </c>
      <c r="L114" s="2">
        <v>10318</v>
      </c>
      <c r="M114" s="7">
        <f t="shared" si="27"/>
        <v>10318</v>
      </c>
      <c r="N114" s="74" t="str">
        <f t="shared" si="28"/>
        <v/>
      </c>
      <c r="O114" s="1">
        <f t="shared" si="34"/>
        <v>65</v>
      </c>
      <c r="P114" s="2">
        <v>1389</v>
      </c>
      <c r="Q114" s="10">
        <f t="shared" si="29"/>
        <v>1389</v>
      </c>
      <c r="R114" s="74" t="str">
        <f t="shared" si="30"/>
        <v/>
      </c>
      <c r="S114" s="13">
        <f t="shared" si="19"/>
        <v>7.8908499048215439E-2</v>
      </c>
      <c r="T114" s="101" t="s">
        <v>6</v>
      </c>
      <c r="U114" s="13">
        <f t="shared" si="20"/>
        <v>2.4610366074664734E-2</v>
      </c>
      <c r="V114" s="12" t="s">
        <v>6</v>
      </c>
      <c r="W114" s="13">
        <f t="shared" si="21"/>
        <v>2.355926060166727E-3</v>
      </c>
      <c r="X114" s="12" t="s">
        <v>6</v>
      </c>
      <c r="Y114" t="b">
        <f t="shared" si="22"/>
        <v>0</v>
      </c>
      <c r="Z114" s="98"/>
    </row>
    <row r="115" spans="1:26">
      <c r="A115" s="65">
        <v>1</v>
      </c>
      <c r="B115" s="67">
        <f t="shared" si="35"/>
        <v>43972.75</v>
      </c>
      <c r="C115" s="75">
        <f t="shared" si="31"/>
        <v>2345</v>
      </c>
      <c r="D115" s="16">
        <v>41642</v>
      </c>
      <c r="E115" s="77">
        <f t="shared" si="32"/>
        <v>41642</v>
      </c>
      <c r="F115" s="74" t="str">
        <f t="shared" si="18"/>
        <v/>
      </c>
      <c r="G115" s="1">
        <f t="shared" si="23"/>
        <v>873</v>
      </c>
      <c r="H115" s="1">
        <f t="shared" si="24"/>
        <v>28463</v>
      </c>
      <c r="I115" s="94">
        <f t="shared" si="25"/>
        <v>28463</v>
      </c>
      <c r="J115" s="74" t="str">
        <f t="shared" si="26"/>
        <v/>
      </c>
      <c r="K115" s="1">
        <f t="shared" si="33"/>
        <v>1408</v>
      </c>
      <c r="L115" s="2">
        <v>11726</v>
      </c>
      <c r="M115" s="7">
        <f t="shared" si="27"/>
        <v>11726</v>
      </c>
      <c r="N115" s="74" t="str">
        <f t="shared" si="28"/>
        <v/>
      </c>
      <c r="O115" s="1">
        <f t="shared" si="34"/>
        <v>64</v>
      </c>
      <c r="P115" s="2">
        <v>1453</v>
      </c>
      <c r="Q115" s="10">
        <f t="shared" si="29"/>
        <v>1453</v>
      </c>
      <c r="R115" s="74" t="str">
        <f t="shared" si="30"/>
        <v/>
      </c>
      <c r="S115" s="13">
        <f t="shared" si="19"/>
        <v>8.3020722070834704E-2</v>
      </c>
      <c r="T115" s="101" t="s">
        <v>6</v>
      </c>
      <c r="U115" s="13">
        <f t="shared" si="20"/>
        <v>4.9467730035484665E-2</v>
      </c>
      <c r="V115" s="12" t="s">
        <v>6</v>
      </c>
      <c r="W115" s="13">
        <f t="shared" si="21"/>
        <v>2.248533183431121E-3</v>
      </c>
      <c r="X115" s="12" t="s">
        <v>6</v>
      </c>
      <c r="Y115" t="b">
        <f t="shared" si="22"/>
        <v>0</v>
      </c>
      <c r="Z115" s="98"/>
    </row>
    <row r="116" spans="1:26">
      <c r="A116" s="65">
        <v>1</v>
      </c>
      <c r="B116" s="67">
        <f t="shared" si="35"/>
        <v>43973.75</v>
      </c>
      <c r="C116" s="75">
        <f t="shared" si="31"/>
        <v>2940</v>
      </c>
      <c r="D116" s="16">
        <v>44582</v>
      </c>
      <c r="E116" s="77">
        <f t="shared" si="32"/>
        <v>44582</v>
      </c>
      <c r="F116" s="74" t="str">
        <f t="shared" si="18"/>
        <v/>
      </c>
      <c r="G116" s="1">
        <f t="shared" si="23"/>
        <v>2020</v>
      </c>
      <c r="H116" s="1">
        <f t="shared" si="24"/>
        <v>30483</v>
      </c>
      <c r="I116" s="94">
        <f t="shared" si="25"/>
        <v>30483</v>
      </c>
      <c r="J116" s="74" t="str">
        <f t="shared" si="26"/>
        <v/>
      </c>
      <c r="K116" s="1">
        <f t="shared" si="33"/>
        <v>857</v>
      </c>
      <c r="L116" s="2">
        <v>12583</v>
      </c>
      <c r="M116" s="7">
        <f t="shared" si="27"/>
        <v>12583</v>
      </c>
      <c r="N116" s="74" t="str">
        <f t="shared" si="28"/>
        <v/>
      </c>
      <c r="O116" s="1">
        <f t="shared" si="34"/>
        <v>63</v>
      </c>
      <c r="P116" s="2">
        <v>1516</v>
      </c>
      <c r="Q116" s="10">
        <f t="shared" si="29"/>
        <v>1516</v>
      </c>
      <c r="R116" s="74" t="str">
        <f t="shared" si="30"/>
        <v/>
      </c>
      <c r="S116" s="13">
        <f t="shared" si="19"/>
        <v>9.7241518808578925E-2</v>
      </c>
      <c r="T116" s="101" t="s">
        <v>6</v>
      </c>
      <c r="U116" s="13">
        <f t="shared" si="20"/>
        <v>2.8114030771249549E-2</v>
      </c>
      <c r="V116" s="12" t="s">
        <v>6</v>
      </c>
      <c r="W116" s="13">
        <f t="shared" si="21"/>
        <v>2.0667257159728372E-3</v>
      </c>
      <c r="X116" s="12" t="s">
        <v>6</v>
      </c>
      <c r="Y116" t="b">
        <f t="shared" si="22"/>
        <v>0</v>
      </c>
      <c r="Z116" s="98"/>
    </row>
    <row r="117" spans="1:26">
      <c r="A117" s="65">
        <v>1</v>
      </c>
      <c r="B117" s="67">
        <f t="shared" si="35"/>
        <v>43974.75</v>
      </c>
      <c r="C117" s="75">
        <f t="shared" si="31"/>
        <v>2608</v>
      </c>
      <c r="D117" s="16">
        <v>47190</v>
      </c>
      <c r="E117" s="77">
        <f t="shared" si="32"/>
        <v>47190</v>
      </c>
      <c r="F117" s="74" t="str">
        <f t="shared" si="18"/>
        <v/>
      </c>
      <c r="G117" s="1">
        <f t="shared" si="23"/>
        <v>1727</v>
      </c>
      <c r="H117" s="1">
        <f t="shared" si="24"/>
        <v>32210</v>
      </c>
      <c r="I117" s="94">
        <f t="shared" si="25"/>
        <v>32210</v>
      </c>
      <c r="J117" s="74" t="str">
        <f t="shared" si="26"/>
        <v/>
      </c>
      <c r="K117" s="1">
        <f t="shared" si="33"/>
        <v>821</v>
      </c>
      <c r="L117" s="2">
        <v>13404</v>
      </c>
      <c r="M117" s="7">
        <f t="shared" si="27"/>
        <v>13404</v>
      </c>
      <c r="N117" s="74" t="str">
        <f t="shared" si="28"/>
        <v/>
      </c>
      <c r="O117" s="1">
        <f t="shared" si="34"/>
        <v>60</v>
      </c>
      <c r="P117" s="2">
        <v>1576</v>
      </c>
      <c r="Q117" s="10">
        <f t="shared" si="29"/>
        <v>1576</v>
      </c>
      <c r="R117" s="74" t="str">
        <f t="shared" si="30"/>
        <v/>
      </c>
      <c r="S117" s="13">
        <f t="shared" si="19"/>
        <v>8.1673760270317433E-2</v>
      </c>
      <c r="T117" s="101" t="s">
        <v>6</v>
      </c>
      <c r="U117" s="13">
        <f t="shared" si="20"/>
        <v>2.5488978578081342E-2</v>
      </c>
      <c r="V117" s="12" t="s">
        <v>6</v>
      </c>
      <c r="W117" s="13">
        <f t="shared" si="21"/>
        <v>1.8627755355479665E-3</v>
      </c>
      <c r="X117" s="12" t="s">
        <v>6</v>
      </c>
      <c r="Y117" t="b">
        <f t="shared" si="22"/>
        <v>0</v>
      </c>
      <c r="Z117" s="98"/>
    </row>
    <row r="118" spans="1:26">
      <c r="A118" s="65">
        <v>1</v>
      </c>
      <c r="B118" s="67">
        <f t="shared" si="35"/>
        <v>43975.75</v>
      </c>
      <c r="C118" s="75">
        <f t="shared" si="31"/>
        <v>3041</v>
      </c>
      <c r="D118" s="16">
        <v>50231</v>
      </c>
      <c r="E118" s="77">
        <f t="shared" si="32"/>
        <v>50231</v>
      </c>
      <c r="F118" s="74" t="str">
        <f t="shared" si="18"/>
        <v/>
      </c>
      <c r="G118" s="1">
        <f t="shared" si="23"/>
        <v>1787</v>
      </c>
      <c r="H118" s="1">
        <f t="shared" si="24"/>
        <v>33997</v>
      </c>
      <c r="I118" s="94">
        <f t="shared" si="25"/>
        <v>33997</v>
      </c>
      <c r="J118" s="74" t="str">
        <f t="shared" si="26"/>
        <v/>
      </c>
      <c r="K118" s="1">
        <f t="shared" si="33"/>
        <v>1196</v>
      </c>
      <c r="L118" s="2">
        <v>14600</v>
      </c>
      <c r="M118" s="7">
        <f t="shared" si="27"/>
        <v>14600</v>
      </c>
      <c r="N118" s="74" t="str">
        <f t="shared" si="28"/>
        <v/>
      </c>
      <c r="O118" s="1">
        <f t="shared" si="34"/>
        <v>58</v>
      </c>
      <c r="P118" s="2">
        <v>1634</v>
      </c>
      <c r="Q118" s="10">
        <f t="shared" si="29"/>
        <v>1634</v>
      </c>
      <c r="R118" s="74" t="str">
        <f t="shared" si="30"/>
        <v/>
      </c>
      <c r="S118" s="13">
        <f t="shared" si="19"/>
        <v>9.0271931460265756E-2</v>
      </c>
      <c r="T118" s="101" t="s">
        <v>6</v>
      </c>
      <c r="U118" s="13">
        <f t="shared" si="20"/>
        <v>3.5179574668353093E-2</v>
      </c>
      <c r="V118" s="12" t="s">
        <v>6</v>
      </c>
      <c r="W118" s="13">
        <f t="shared" si="21"/>
        <v>1.7060328852545813E-3</v>
      </c>
      <c r="X118" s="12" t="s">
        <v>6</v>
      </c>
      <c r="Y118" t="b">
        <f t="shared" si="22"/>
        <v>0</v>
      </c>
      <c r="Z118" s="98"/>
    </row>
    <row r="119" spans="1:26">
      <c r="A119" s="65">
        <v>1</v>
      </c>
      <c r="B119" s="67">
        <f t="shared" si="35"/>
        <v>43976.75</v>
      </c>
      <c r="C119" s="75">
        <f t="shared" si="31"/>
        <v>2436</v>
      </c>
      <c r="D119" s="16">
        <v>52667</v>
      </c>
      <c r="E119" s="77">
        <f t="shared" si="32"/>
        <v>52667</v>
      </c>
      <c r="F119" s="74" t="str">
        <f t="shared" si="18"/>
        <v/>
      </c>
      <c r="G119" s="1">
        <f t="shared" si="23"/>
        <v>1190</v>
      </c>
      <c r="H119" s="1">
        <f t="shared" si="24"/>
        <v>35187</v>
      </c>
      <c r="I119" s="94">
        <f t="shared" si="25"/>
        <v>35187</v>
      </c>
      <c r="J119" s="74" t="str">
        <f t="shared" si="26"/>
        <v/>
      </c>
      <c r="K119" s="1">
        <f t="shared" si="33"/>
        <v>1186</v>
      </c>
      <c r="L119" s="2">
        <v>15786</v>
      </c>
      <c r="M119" s="7">
        <f t="shared" si="27"/>
        <v>15786</v>
      </c>
      <c r="N119" s="74" t="str">
        <f t="shared" si="28"/>
        <v/>
      </c>
      <c r="O119" s="1">
        <f t="shared" si="34"/>
        <v>60</v>
      </c>
      <c r="P119" s="2">
        <v>1694</v>
      </c>
      <c r="Q119" s="10">
        <f t="shared" si="29"/>
        <v>1694</v>
      </c>
      <c r="R119" s="74" t="str">
        <f t="shared" si="30"/>
        <v/>
      </c>
      <c r="S119" s="13">
        <f t="shared" si="19"/>
        <v>6.9889703993089844E-2</v>
      </c>
      <c r="T119" s="101" t="s">
        <v>6</v>
      </c>
      <c r="U119" s="13">
        <f t="shared" si="20"/>
        <v>3.3705629920140964E-2</v>
      </c>
      <c r="V119" s="12" t="s">
        <v>6</v>
      </c>
      <c r="W119" s="13">
        <f t="shared" si="21"/>
        <v>1.7051752067524938E-3</v>
      </c>
      <c r="X119" s="12" t="s">
        <v>6</v>
      </c>
      <c r="Y119" t="b">
        <f t="shared" si="22"/>
        <v>0</v>
      </c>
      <c r="Z119" s="98"/>
    </row>
    <row r="120" spans="1:26">
      <c r="A120" s="65">
        <v>1</v>
      </c>
      <c r="B120" s="67">
        <f t="shared" si="35"/>
        <v>43977.75</v>
      </c>
      <c r="C120" s="75">
        <f t="shared" si="31"/>
        <v>2091</v>
      </c>
      <c r="D120" s="16">
        <v>54758</v>
      </c>
      <c r="E120" s="77">
        <f t="shared" si="32"/>
        <v>54758</v>
      </c>
      <c r="F120" s="74" t="str">
        <f t="shared" si="18"/>
        <v/>
      </c>
      <c r="G120" s="1">
        <f t="shared" si="23"/>
        <v>825</v>
      </c>
      <c r="H120" s="1">
        <f t="shared" si="24"/>
        <v>36012</v>
      </c>
      <c r="I120" s="94">
        <f t="shared" si="25"/>
        <v>36012</v>
      </c>
      <c r="J120" s="74" t="str">
        <f t="shared" si="26"/>
        <v/>
      </c>
      <c r="K120" s="1">
        <f t="shared" si="33"/>
        <v>1168</v>
      </c>
      <c r="L120" s="2">
        <v>16954</v>
      </c>
      <c r="M120" s="7">
        <f t="shared" si="27"/>
        <v>16954</v>
      </c>
      <c r="N120" s="74" t="str">
        <f t="shared" si="28"/>
        <v/>
      </c>
      <c r="O120" s="1">
        <f t="shared" si="34"/>
        <v>98</v>
      </c>
      <c r="P120" s="2">
        <v>1792</v>
      </c>
      <c r="Q120" s="10">
        <f t="shared" si="29"/>
        <v>1792</v>
      </c>
      <c r="R120" s="74" t="str">
        <f t="shared" si="30"/>
        <v/>
      </c>
      <c r="S120" s="13">
        <f t="shared" si="19"/>
        <v>5.8630475084474741E-2</v>
      </c>
      <c r="T120" s="101" t="s">
        <v>6</v>
      </c>
      <c r="U120" s="13">
        <f t="shared" si="20"/>
        <v>3.2433633233366656E-2</v>
      </c>
      <c r="V120" s="12" t="s">
        <v>6</v>
      </c>
      <c r="W120" s="13">
        <f t="shared" si="21"/>
        <v>2.7213151171831614E-3</v>
      </c>
      <c r="X120" s="12" t="s">
        <v>6</v>
      </c>
      <c r="Y120" t="b">
        <f t="shared" si="22"/>
        <v>0</v>
      </c>
      <c r="Z120" s="98"/>
    </row>
    <row r="121" spans="1:26">
      <c r="A121" s="65">
        <v>1</v>
      </c>
      <c r="B121" s="67">
        <f t="shared" si="35"/>
        <v>43978.75</v>
      </c>
      <c r="C121" s="75">
        <f t="shared" si="31"/>
        <v>2190</v>
      </c>
      <c r="D121" s="16">
        <v>56948</v>
      </c>
      <c r="E121" s="77">
        <f t="shared" si="32"/>
        <v>56948</v>
      </c>
      <c r="F121" s="74" t="str">
        <f t="shared" si="18"/>
        <v/>
      </c>
      <c r="G121" s="1">
        <f t="shared" si="23"/>
        <v>1121</v>
      </c>
      <c r="H121" s="1">
        <f t="shared" si="24"/>
        <v>37133</v>
      </c>
      <c r="I121" s="94">
        <f t="shared" si="25"/>
        <v>37133</v>
      </c>
      <c r="J121" s="74" t="str">
        <f t="shared" si="26"/>
        <v/>
      </c>
      <c r="K121" s="1">
        <f t="shared" si="33"/>
        <v>964</v>
      </c>
      <c r="L121" s="2">
        <v>17918</v>
      </c>
      <c r="M121" s="7">
        <f t="shared" si="27"/>
        <v>17918</v>
      </c>
      <c r="N121" s="74" t="str">
        <f t="shared" si="28"/>
        <v/>
      </c>
      <c r="O121" s="1">
        <f t="shared" si="34"/>
        <v>105</v>
      </c>
      <c r="P121" s="2">
        <v>1897</v>
      </c>
      <c r="Q121" s="10">
        <f t="shared" si="29"/>
        <v>1897</v>
      </c>
      <c r="R121" s="74" t="str">
        <f t="shared" si="30"/>
        <v/>
      </c>
      <c r="S121" s="13">
        <f t="shared" si="19"/>
        <v>5.9570859953325339E-2</v>
      </c>
      <c r="T121" s="101" t="s">
        <v>6</v>
      </c>
      <c r="U121" s="13">
        <f t="shared" si="20"/>
        <v>2.5960735733713946E-2</v>
      </c>
      <c r="V121" s="12" t="s">
        <v>6</v>
      </c>
      <c r="W121" s="13">
        <f t="shared" si="21"/>
        <v>2.8276734979667682E-3</v>
      </c>
      <c r="X121" s="12" t="s">
        <v>6</v>
      </c>
      <c r="Y121" t="b">
        <f t="shared" si="22"/>
        <v>0</v>
      </c>
      <c r="Z121" s="98"/>
    </row>
    <row r="122" spans="1:26">
      <c r="A122" s="65">
        <v>1</v>
      </c>
      <c r="B122" s="67">
        <f t="shared" si="35"/>
        <v>43979.75</v>
      </c>
      <c r="C122" s="75">
        <f t="shared" si="31"/>
        <v>2598</v>
      </c>
      <c r="D122" s="16">
        <v>59546</v>
      </c>
      <c r="E122" s="77">
        <f t="shared" si="32"/>
        <v>59546</v>
      </c>
      <c r="F122" s="74" t="str">
        <f t="shared" si="18"/>
        <v/>
      </c>
      <c r="G122" s="1">
        <f t="shared" si="23"/>
        <v>1815</v>
      </c>
      <c r="H122" s="1">
        <f t="shared" si="24"/>
        <v>38948</v>
      </c>
      <c r="I122" s="94">
        <f t="shared" si="25"/>
        <v>38948</v>
      </c>
      <c r="J122" s="74" t="str">
        <f t="shared" si="26"/>
        <v/>
      </c>
      <c r="K122" s="1">
        <f t="shared" si="33"/>
        <v>698</v>
      </c>
      <c r="L122" s="2">
        <v>18616</v>
      </c>
      <c r="M122" s="7">
        <f t="shared" si="27"/>
        <v>18616</v>
      </c>
      <c r="N122" s="74" t="str">
        <f t="shared" si="28"/>
        <v/>
      </c>
      <c r="O122" s="1">
        <f t="shared" si="34"/>
        <v>85</v>
      </c>
      <c r="P122" s="2">
        <v>1982</v>
      </c>
      <c r="Q122" s="10">
        <f t="shared" si="29"/>
        <v>1982</v>
      </c>
      <c r="R122" s="74" t="str">
        <f t="shared" si="30"/>
        <v/>
      </c>
      <c r="S122" s="13">
        <f t="shared" si="19"/>
        <v>6.7409091421093803E-2</v>
      </c>
      <c r="T122" s="101" t="s">
        <v>6</v>
      </c>
      <c r="U122" s="13">
        <f t="shared" si="20"/>
        <v>1.7921331005443155E-2</v>
      </c>
      <c r="V122" s="12" t="s">
        <v>6</v>
      </c>
      <c r="W122" s="13">
        <f t="shared" si="21"/>
        <v>2.1823970422101264E-3</v>
      </c>
      <c r="X122" s="12" t="s">
        <v>6</v>
      </c>
      <c r="Y122" t="b">
        <f t="shared" si="22"/>
        <v>0</v>
      </c>
      <c r="Z122" s="98"/>
    </row>
    <row r="123" spans="1:26">
      <c r="A123" s="65">
        <v>1</v>
      </c>
      <c r="B123" s="67">
        <f t="shared" si="35"/>
        <v>43980.75</v>
      </c>
      <c r="C123" s="75">
        <f t="shared" si="31"/>
        <v>2682</v>
      </c>
      <c r="D123" s="16">
        <v>62228</v>
      </c>
      <c r="E123" s="77">
        <f t="shared" si="32"/>
        <v>62228</v>
      </c>
      <c r="F123" s="74" t="str">
        <f t="shared" si="18"/>
        <v/>
      </c>
      <c r="G123" s="1">
        <f t="shared" si="23"/>
        <v>-5815</v>
      </c>
      <c r="H123" s="1">
        <f t="shared" si="24"/>
        <v>33133</v>
      </c>
      <c r="I123" s="94">
        <f t="shared" si="25"/>
        <v>33133</v>
      </c>
      <c r="J123" s="74" t="str">
        <f t="shared" si="26"/>
        <v/>
      </c>
      <c r="K123" s="1">
        <f t="shared" si="33"/>
        <v>8381</v>
      </c>
      <c r="L123" s="2">
        <v>26997</v>
      </c>
      <c r="M123" s="7">
        <f t="shared" si="27"/>
        <v>26997</v>
      </c>
      <c r="N123" s="74" t="str">
        <f t="shared" si="28"/>
        <v/>
      </c>
      <c r="O123" s="1">
        <f t="shared" si="34"/>
        <v>116</v>
      </c>
      <c r="P123" s="2">
        <v>2098</v>
      </c>
      <c r="Q123" s="10">
        <f t="shared" si="29"/>
        <v>2098</v>
      </c>
      <c r="R123" s="74" t="str">
        <f t="shared" si="30"/>
        <v/>
      </c>
      <c r="S123" s="13">
        <f t="shared" si="19"/>
        <v>8.167457277051593E-2</v>
      </c>
      <c r="T123" s="101" t="s">
        <v>6</v>
      </c>
      <c r="U123" s="13">
        <f t="shared" si="20"/>
        <v>0.25295023088763469</v>
      </c>
      <c r="V123" s="12" t="s">
        <v>6</v>
      </c>
      <c r="W123" s="13">
        <f t="shared" si="21"/>
        <v>3.5010412579603418E-3</v>
      </c>
      <c r="X123" s="12" t="s">
        <v>6</v>
      </c>
      <c r="Y123" t="b">
        <f t="shared" si="22"/>
        <v>0</v>
      </c>
      <c r="Z123" s="98"/>
    </row>
    <row r="124" spans="1:26">
      <c r="A124" s="65">
        <v>1</v>
      </c>
      <c r="B124" s="67">
        <f t="shared" si="35"/>
        <v>43981.75</v>
      </c>
      <c r="C124" s="75">
        <f t="shared" si="31"/>
        <v>2940</v>
      </c>
      <c r="D124" s="16">
        <v>65168</v>
      </c>
      <c r="E124" s="77">
        <f t="shared" si="32"/>
        <v>65168</v>
      </c>
      <c r="F124" s="74" t="str">
        <f t="shared" si="18"/>
        <v/>
      </c>
      <c r="G124" s="1">
        <f t="shared" si="23"/>
        <v>1757</v>
      </c>
      <c r="H124" s="1">
        <f t="shared" si="24"/>
        <v>34890</v>
      </c>
      <c r="I124" s="94">
        <f t="shared" si="25"/>
        <v>34890</v>
      </c>
      <c r="J124" s="74" t="str">
        <f t="shared" si="26"/>
        <v/>
      </c>
      <c r="K124" s="1">
        <f t="shared" si="33"/>
        <v>1084</v>
      </c>
      <c r="L124" s="2">
        <v>28081</v>
      </c>
      <c r="M124" s="7">
        <f t="shared" si="27"/>
        <v>28081</v>
      </c>
      <c r="N124" s="74" t="str">
        <f t="shared" si="28"/>
        <v/>
      </c>
      <c r="O124" s="1">
        <f t="shared" si="34"/>
        <v>99</v>
      </c>
      <c r="P124" s="2">
        <v>2197</v>
      </c>
      <c r="Q124" s="10">
        <f t="shared" si="29"/>
        <v>2197</v>
      </c>
      <c r="R124" s="74" t="str">
        <f t="shared" si="30"/>
        <v/>
      </c>
      <c r="S124" s="13">
        <f t="shared" si="19"/>
        <v>8.5063593652418543E-2</v>
      </c>
      <c r="T124" s="101" t="s">
        <v>6</v>
      </c>
      <c r="U124" s="13">
        <f t="shared" si="20"/>
        <v>3.1069074233304673E-2</v>
      </c>
      <c r="V124" s="12" t="s">
        <v>6</v>
      </c>
      <c r="W124" s="13">
        <f t="shared" si="21"/>
        <v>2.8374892519346519E-3</v>
      </c>
      <c r="X124" s="12" t="s">
        <v>6</v>
      </c>
      <c r="Y124" t="b">
        <f t="shared" si="22"/>
        <v>0</v>
      </c>
      <c r="Z124" s="98"/>
    </row>
    <row r="125" spans="1:26">
      <c r="A125" s="65">
        <v>1</v>
      </c>
      <c r="B125" s="67">
        <f t="shared" si="35"/>
        <v>43982.75</v>
      </c>
      <c r="C125" s="75">
        <f t="shared" si="31"/>
        <v>2487</v>
      </c>
      <c r="D125" s="16">
        <v>67655</v>
      </c>
      <c r="E125" s="77">
        <f t="shared" si="32"/>
        <v>67655</v>
      </c>
      <c r="F125" s="74" t="str">
        <f t="shared" si="18"/>
        <v/>
      </c>
      <c r="G125" s="1">
        <f t="shared" si="23"/>
        <v>1151</v>
      </c>
      <c r="H125" s="1">
        <f t="shared" si="24"/>
        <v>36041</v>
      </c>
      <c r="I125" s="94">
        <f t="shared" si="25"/>
        <v>36041</v>
      </c>
      <c r="J125" s="74" t="str">
        <f t="shared" si="26"/>
        <v/>
      </c>
      <c r="K125" s="1">
        <f t="shared" si="33"/>
        <v>1248</v>
      </c>
      <c r="L125" s="2">
        <v>29329</v>
      </c>
      <c r="M125" s="7">
        <f t="shared" si="27"/>
        <v>29329</v>
      </c>
      <c r="N125" s="74" t="str">
        <f t="shared" si="28"/>
        <v/>
      </c>
      <c r="O125" s="1">
        <f t="shared" si="34"/>
        <v>88</v>
      </c>
      <c r="P125" s="2">
        <v>2285</v>
      </c>
      <c r="Q125" s="10">
        <f t="shared" si="29"/>
        <v>2285</v>
      </c>
      <c r="R125" s="74" t="str">
        <f t="shared" si="30"/>
        <v/>
      </c>
      <c r="S125" s="13">
        <f t="shared" si="19"/>
        <v>6.9680888331485724E-2</v>
      </c>
      <c r="T125" s="101" t="s">
        <v>6</v>
      </c>
      <c r="U125" s="13">
        <f t="shared" si="20"/>
        <v>3.4627230099053857E-2</v>
      </c>
      <c r="V125" s="12" t="s">
        <v>6</v>
      </c>
      <c r="W125" s="13">
        <f t="shared" si="21"/>
        <v>2.4416636608307206E-3</v>
      </c>
      <c r="X125" s="12" t="s">
        <v>6</v>
      </c>
      <c r="Y125" t="b">
        <f t="shared" si="22"/>
        <v>0</v>
      </c>
      <c r="Z125" s="98"/>
    </row>
    <row r="126" spans="1:26">
      <c r="A126" s="65">
        <v>1</v>
      </c>
      <c r="B126" s="67">
        <f t="shared" si="35"/>
        <v>43983.75</v>
      </c>
      <c r="C126" s="75">
        <f t="shared" si="31"/>
        <v>2358</v>
      </c>
      <c r="D126" s="16">
        <v>70013</v>
      </c>
      <c r="E126" s="77">
        <f t="shared" si="32"/>
        <v>70013</v>
      </c>
      <c r="F126" s="74" t="str">
        <f t="shared" si="18"/>
        <v/>
      </c>
      <c r="G126" s="1">
        <f t="shared" si="23"/>
        <v>1499</v>
      </c>
      <c r="H126" s="1">
        <f t="shared" si="24"/>
        <v>37540</v>
      </c>
      <c r="I126" s="94">
        <f t="shared" si="25"/>
        <v>37540</v>
      </c>
      <c r="J126" s="74" t="str">
        <f t="shared" si="26"/>
        <v/>
      </c>
      <c r="K126" s="1">
        <f t="shared" si="33"/>
        <v>779</v>
      </c>
      <c r="L126" s="2">
        <v>30108</v>
      </c>
      <c r="M126" s="7">
        <f t="shared" si="27"/>
        <v>30108</v>
      </c>
      <c r="N126" s="74" t="str">
        <f t="shared" si="28"/>
        <v/>
      </c>
      <c r="O126" s="1">
        <f t="shared" si="34"/>
        <v>80</v>
      </c>
      <c r="P126" s="2">
        <v>2365</v>
      </c>
      <c r="Q126" s="10">
        <f t="shared" si="29"/>
        <v>2365</v>
      </c>
      <c r="R126" s="74" t="str">
        <f t="shared" si="30"/>
        <v/>
      </c>
      <c r="S126" s="13">
        <f t="shared" si="19"/>
        <v>6.3454483051729876E-2</v>
      </c>
      <c r="T126" s="101" t="s">
        <v>6</v>
      </c>
      <c r="U126" s="13">
        <f t="shared" si="20"/>
        <v>2.0751198721363877E-2</v>
      </c>
      <c r="V126" s="12" t="s">
        <v>6</v>
      </c>
      <c r="W126" s="13">
        <f t="shared" si="21"/>
        <v>2.1310602024507191E-3</v>
      </c>
      <c r="X126" s="12" t="s">
        <v>6</v>
      </c>
      <c r="Y126" t="b">
        <f t="shared" si="22"/>
        <v>0</v>
      </c>
      <c r="Z126" s="98"/>
    </row>
    <row r="127" spans="1:26">
      <c r="A127" s="65">
        <v>1</v>
      </c>
      <c r="B127" s="67">
        <f t="shared" si="35"/>
        <v>43984.75</v>
      </c>
      <c r="C127" s="75">
        <f t="shared" si="31"/>
        <v>2287</v>
      </c>
      <c r="D127" s="16">
        <v>72300</v>
      </c>
      <c r="E127" s="77">
        <f t="shared" si="32"/>
        <v>72300</v>
      </c>
      <c r="F127" s="74" t="str">
        <f t="shared" si="18"/>
        <v/>
      </c>
      <c r="G127" s="1">
        <f t="shared" si="23"/>
        <v>962</v>
      </c>
      <c r="H127" s="1">
        <f t="shared" si="24"/>
        <v>38502</v>
      </c>
      <c r="I127" s="94">
        <f t="shared" si="25"/>
        <v>38502</v>
      </c>
      <c r="J127" s="74" t="str">
        <f t="shared" si="26"/>
        <v/>
      </c>
      <c r="K127" s="1">
        <f t="shared" si="33"/>
        <v>1225</v>
      </c>
      <c r="L127" s="2">
        <v>31333</v>
      </c>
      <c r="M127" s="7">
        <f t="shared" si="27"/>
        <v>31333</v>
      </c>
      <c r="N127" s="74" t="str">
        <f t="shared" si="28"/>
        <v/>
      </c>
      <c r="O127" s="1">
        <f t="shared" si="34"/>
        <v>100</v>
      </c>
      <c r="P127" s="2">
        <v>2465</v>
      </c>
      <c r="Q127" s="10">
        <f t="shared" si="29"/>
        <v>2465</v>
      </c>
      <c r="R127" s="74" t="str">
        <f t="shared" si="30"/>
        <v/>
      </c>
      <c r="S127" s="13">
        <f t="shared" si="19"/>
        <v>6.0022067393211573E-2</v>
      </c>
      <c r="T127" s="101" t="s">
        <v>6</v>
      </c>
      <c r="U127" s="13">
        <f t="shared" si="20"/>
        <v>3.1816529011479924E-2</v>
      </c>
      <c r="V127" s="12" t="s">
        <v>6</v>
      </c>
      <c r="W127" s="13">
        <f t="shared" si="21"/>
        <v>2.5972676744065244E-3</v>
      </c>
      <c r="X127" s="12" t="s">
        <v>6</v>
      </c>
      <c r="Y127" t="b">
        <f t="shared" si="22"/>
        <v>0</v>
      </c>
      <c r="Z127" s="98"/>
    </row>
    <row r="128" spans="1:26">
      <c r="A128" s="65">
        <v>1</v>
      </c>
      <c r="B128" s="67">
        <f t="shared" si="35"/>
        <v>43985.75</v>
      </c>
      <c r="C128" s="75">
        <f t="shared" si="31"/>
        <v>2560</v>
      </c>
      <c r="D128" s="16">
        <v>74860</v>
      </c>
      <c r="E128" s="77">
        <f t="shared" si="32"/>
        <v>74860</v>
      </c>
      <c r="F128" s="74" t="str">
        <f t="shared" si="18"/>
        <v/>
      </c>
      <c r="G128" s="1">
        <f t="shared" si="23"/>
        <v>1442</v>
      </c>
      <c r="H128" s="1">
        <f t="shared" si="24"/>
        <v>39944</v>
      </c>
      <c r="I128" s="94">
        <f t="shared" si="25"/>
        <v>39944</v>
      </c>
      <c r="J128" s="74" t="str">
        <f t="shared" si="26"/>
        <v/>
      </c>
      <c r="K128" s="1">
        <f t="shared" si="33"/>
        <v>996</v>
      </c>
      <c r="L128" s="2">
        <v>32329</v>
      </c>
      <c r="M128" s="7">
        <f t="shared" si="27"/>
        <v>32329</v>
      </c>
      <c r="N128" s="74" t="str">
        <f t="shared" si="28"/>
        <v/>
      </c>
      <c r="O128" s="1">
        <f t="shared" si="34"/>
        <v>122</v>
      </c>
      <c r="P128" s="2">
        <v>2587</v>
      </c>
      <c r="Q128" s="10">
        <f t="shared" si="29"/>
        <v>2587</v>
      </c>
      <c r="R128" s="74" t="str">
        <f t="shared" si="30"/>
        <v/>
      </c>
      <c r="S128" s="13">
        <f t="shared" si="19"/>
        <v>6.4787081954327377E-2</v>
      </c>
      <c r="T128" s="101" t="s">
        <v>6</v>
      </c>
      <c r="U128" s="13">
        <f t="shared" si="20"/>
        <v>2.4934908872421391E-2</v>
      </c>
      <c r="V128" s="12" t="s">
        <v>6</v>
      </c>
      <c r="W128" s="13">
        <f t="shared" si="21"/>
        <v>3.0542759863809335E-3</v>
      </c>
      <c r="X128" s="12" t="s">
        <v>6</v>
      </c>
      <c r="Y128" t="b">
        <f t="shared" si="22"/>
        <v>0</v>
      </c>
      <c r="Z128" s="98"/>
    </row>
    <row r="129" spans="1:26">
      <c r="A129" s="65">
        <v>1</v>
      </c>
      <c r="B129" s="67">
        <f t="shared" si="35"/>
        <v>43986.75</v>
      </c>
      <c r="C129" s="75">
        <f t="shared" si="31"/>
        <v>2933</v>
      </c>
      <c r="D129" s="16">
        <v>77793</v>
      </c>
      <c r="E129" s="77">
        <f t="shared" si="32"/>
        <v>77793</v>
      </c>
      <c r="F129" s="74" t="str">
        <f t="shared" si="18"/>
        <v/>
      </c>
      <c r="G129" s="1">
        <f t="shared" si="23"/>
        <v>1458</v>
      </c>
      <c r="H129" s="1">
        <f t="shared" si="24"/>
        <v>41402</v>
      </c>
      <c r="I129" s="94">
        <f t="shared" si="25"/>
        <v>41402</v>
      </c>
      <c r="J129" s="74" t="str">
        <f t="shared" si="26"/>
        <v/>
      </c>
      <c r="K129" s="1">
        <f t="shared" si="33"/>
        <v>1352</v>
      </c>
      <c r="L129" s="2">
        <v>33681</v>
      </c>
      <c r="M129" s="7">
        <f t="shared" si="27"/>
        <v>33681</v>
      </c>
      <c r="N129" s="74" t="str">
        <f t="shared" si="28"/>
        <v/>
      </c>
      <c r="O129" s="1">
        <f t="shared" si="34"/>
        <v>123</v>
      </c>
      <c r="P129" s="2">
        <v>2710</v>
      </c>
      <c r="Q129" s="10">
        <f t="shared" si="29"/>
        <v>2710</v>
      </c>
      <c r="R129" s="74" t="str">
        <f t="shared" si="30"/>
        <v/>
      </c>
      <c r="S129" s="13">
        <f t="shared" si="19"/>
        <v>7.1641590498794205E-2</v>
      </c>
      <c r="T129" s="101" t="s">
        <v>6</v>
      </c>
      <c r="U129" s="13">
        <f t="shared" si="20"/>
        <v>3.2655427274044732E-2</v>
      </c>
      <c r="V129" s="12" t="s">
        <v>6</v>
      </c>
      <c r="W129" s="13">
        <f t="shared" si="21"/>
        <v>2.9708709724167916E-3</v>
      </c>
      <c r="X129" s="12" t="s">
        <v>6</v>
      </c>
      <c r="Y129" t="b">
        <f t="shared" si="22"/>
        <v>0</v>
      </c>
      <c r="Z129" s="98"/>
    </row>
    <row r="130" spans="1:26">
      <c r="A130" s="65">
        <v>1</v>
      </c>
      <c r="B130" s="67">
        <f t="shared" si="35"/>
        <v>43987.75</v>
      </c>
      <c r="C130" s="75">
        <f t="shared" si="31"/>
        <v>2436</v>
      </c>
      <c r="D130" s="16">
        <v>80229</v>
      </c>
      <c r="E130" s="77">
        <f t="shared" si="32"/>
        <v>80229</v>
      </c>
      <c r="F130" s="74" t="str">
        <f t="shared" si="18"/>
        <v/>
      </c>
      <c r="G130" s="1">
        <f t="shared" si="23"/>
        <v>822</v>
      </c>
      <c r="H130" s="1">
        <f t="shared" si="24"/>
        <v>42224</v>
      </c>
      <c r="I130" s="94">
        <f t="shared" si="25"/>
        <v>42224</v>
      </c>
      <c r="J130" s="74" t="str">
        <f t="shared" si="26"/>
        <v/>
      </c>
      <c r="K130" s="1">
        <f t="shared" si="33"/>
        <v>1475</v>
      </c>
      <c r="L130" s="2">
        <v>35156</v>
      </c>
      <c r="M130" s="7">
        <f t="shared" si="27"/>
        <v>35156</v>
      </c>
      <c r="N130" s="74" t="str">
        <f t="shared" si="28"/>
        <v/>
      </c>
      <c r="O130" s="1">
        <f t="shared" si="34"/>
        <v>139</v>
      </c>
      <c r="P130" s="2">
        <v>2849</v>
      </c>
      <c r="Q130" s="10">
        <f t="shared" si="29"/>
        <v>2849</v>
      </c>
      <c r="R130" s="74" t="str">
        <f t="shared" si="30"/>
        <v/>
      </c>
      <c r="S130" s="13">
        <f t="shared" si="19"/>
        <v>5.8356857765173582E-2</v>
      </c>
      <c r="T130" s="101" t="s">
        <v>6</v>
      </c>
      <c r="U130" s="13">
        <f t="shared" si="20"/>
        <v>3.4932739674118987E-2</v>
      </c>
      <c r="V130" s="12" t="s">
        <v>6</v>
      </c>
      <c r="W130" s="13">
        <f t="shared" si="21"/>
        <v>3.2919666540356194E-3</v>
      </c>
      <c r="X130" s="12" t="s">
        <v>6</v>
      </c>
      <c r="Y130" t="b">
        <f t="shared" si="22"/>
        <v>0</v>
      </c>
      <c r="Z130" s="106"/>
    </row>
    <row r="131" spans="1:26">
      <c r="A131" s="65">
        <v>1</v>
      </c>
      <c r="B131" s="67">
        <f t="shared" si="35"/>
        <v>43988.75</v>
      </c>
      <c r="C131" s="75">
        <f t="shared" si="31"/>
        <v>2739</v>
      </c>
      <c r="D131" s="16">
        <v>82968</v>
      </c>
      <c r="E131" s="77">
        <f t="shared" si="32"/>
        <v>82968</v>
      </c>
      <c r="F131" s="74" t="str">
        <f t="shared" si="18"/>
        <v/>
      </c>
      <c r="G131" s="1">
        <f t="shared" si="23"/>
        <v>385</v>
      </c>
      <c r="H131" s="1">
        <f t="shared" si="24"/>
        <v>42609</v>
      </c>
      <c r="I131" s="94">
        <f t="shared" si="25"/>
        <v>42609</v>
      </c>
      <c r="J131" s="74" t="str">
        <f t="shared" si="26"/>
        <v/>
      </c>
      <c r="K131" s="1">
        <f t="shared" si="33"/>
        <v>2234</v>
      </c>
      <c r="L131" s="2">
        <v>37390</v>
      </c>
      <c r="M131" s="7">
        <f t="shared" si="27"/>
        <v>37390</v>
      </c>
      <c r="N131" s="74" t="str">
        <f t="shared" si="28"/>
        <v/>
      </c>
      <c r="O131" s="1">
        <f t="shared" si="34"/>
        <v>120</v>
      </c>
      <c r="P131" s="2">
        <v>2969</v>
      </c>
      <c r="Q131" s="10">
        <f t="shared" si="29"/>
        <v>2969</v>
      </c>
      <c r="R131" s="74" t="str">
        <f t="shared" si="30"/>
        <v/>
      </c>
      <c r="S131" s="13">
        <f t="shared" si="19"/>
        <v>6.5029962268682143E-2</v>
      </c>
      <c r="T131" s="101" t="s">
        <v>6</v>
      </c>
      <c r="U131" s="13">
        <f t="shared" si="20"/>
        <v>5.2430237743199791E-2</v>
      </c>
      <c r="V131" s="12" t="s">
        <v>6</v>
      </c>
      <c r="W131" s="13">
        <f t="shared" si="21"/>
        <v>2.8163064141378583E-3</v>
      </c>
      <c r="X131" s="12" t="s">
        <v>6</v>
      </c>
      <c r="Y131" t="b">
        <f t="shared" si="22"/>
        <v>0</v>
      </c>
      <c r="Z131" s="106"/>
    </row>
    <row r="132" spans="1:26">
      <c r="A132" s="65">
        <v>1</v>
      </c>
      <c r="B132" s="67">
        <f t="shared" si="35"/>
        <v>43989.75</v>
      </c>
      <c r="C132" s="75">
        <f t="shared" si="31"/>
        <v>3007</v>
      </c>
      <c r="D132" s="16">
        <v>85975</v>
      </c>
      <c r="E132" s="77">
        <f t="shared" si="32"/>
        <v>85975</v>
      </c>
      <c r="F132" s="74" t="str">
        <f t="shared" si="18"/>
        <v/>
      </c>
      <c r="G132" s="1">
        <f t="shared" si="23"/>
        <v>992</v>
      </c>
      <c r="H132" s="1">
        <f t="shared" si="24"/>
        <v>43601</v>
      </c>
      <c r="I132" s="94">
        <f t="shared" si="25"/>
        <v>43601</v>
      </c>
      <c r="J132" s="74" t="str">
        <f t="shared" si="26"/>
        <v/>
      </c>
      <c r="K132" s="1">
        <f t="shared" si="33"/>
        <v>1924</v>
      </c>
      <c r="L132" s="2">
        <v>39314</v>
      </c>
      <c r="M132" s="7">
        <f t="shared" si="27"/>
        <v>39314</v>
      </c>
      <c r="N132" s="74" t="str">
        <f t="shared" si="28"/>
        <v/>
      </c>
      <c r="O132" s="1">
        <f t="shared" si="34"/>
        <v>91</v>
      </c>
      <c r="P132" s="2">
        <v>3060</v>
      </c>
      <c r="Q132" s="10">
        <f t="shared" si="29"/>
        <v>3060</v>
      </c>
      <c r="R132" s="74" t="str">
        <f t="shared" si="30"/>
        <v/>
      </c>
      <c r="S132" s="13">
        <f t="shared" si="19"/>
        <v>6.9787917055851162E-2</v>
      </c>
      <c r="T132" s="101" t="s">
        <v>6</v>
      </c>
      <c r="U132" s="13">
        <f t="shared" si="20"/>
        <v>4.4127428269993808E-2</v>
      </c>
      <c r="V132" s="12" t="s">
        <v>6</v>
      </c>
      <c r="W132" s="13">
        <f t="shared" si="21"/>
        <v>2.0871080938510583E-3</v>
      </c>
      <c r="X132" s="12" t="s">
        <v>6</v>
      </c>
      <c r="Y132" t="b">
        <f t="shared" si="22"/>
        <v>0</v>
      </c>
      <c r="Z132" s="106"/>
    </row>
    <row r="133" spans="1:26">
      <c r="A133" s="65">
        <v>1</v>
      </c>
      <c r="B133" s="67">
        <f t="shared" si="35"/>
        <v>43990.75</v>
      </c>
      <c r="C133" s="75">
        <f t="shared" si="31"/>
        <v>2554</v>
      </c>
      <c r="D133" s="16">
        <v>88529</v>
      </c>
      <c r="E133" s="77">
        <f t="shared" si="32"/>
        <v>88529</v>
      </c>
      <c r="F133" s="74" t="str">
        <f t="shared" si="18"/>
        <v/>
      </c>
      <c r="G133" s="1">
        <f t="shared" si="23"/>
        <v>784</v>
      </c>
      <c r="H133" s="1">
        <f t="shared" si="24"/>
        <v>44385</v>
      </c>
      <c r="I133" s="94">
        <f t="shared" si="25"/>
        <v>44385</v>
      </c>
      <c r="J133" s="74" t="str">
        <f t="shared" si="26"/>
        <v/>
      </c>
      <c r="K133" s="1">
        <f t="shared" si="33"/>
        <v>1661</v>
      </c>
      <c r="L133" s="2">
        <v>40975</v>
      </c>
      <c r="M133" s="7">
        <f t="shared" si="27"/>
        <v>40975</v>
      </c>
      <c r="N133" s="74" t="str">
        <f t="shared" si="28"/>
        <v/>
      </c>
      <c r="O133" s="1">
        <f t="shared" si="34"/>
        <v>109</v>
      </c>
      <c r="P133" s="2">
        <v>3169</v>
      </c>
      <c r="Q133" s="10">
        <f t="shared" si="29"/>
        <v>3169</v>
      </c>
      <c r="R133" s="74" t="str">
        <f t="shared" si="30"/>
        <v/>
      </c>
      <c r="S133" s="13">
        <f t="shared" si="19"/>
        <v>5.8240284487644636E-2</v>
      </c>
      <c r="T133" s="101" t="s">
        <v>6</v>
      </c>
      <c r="U133" s="13">
        <f t="shared" si="20"/>
        <v>3.7422552664188355E-2</v>
      </c>
      <c r="V133" s="12" t="s">
        <v>6</v>
      </c>
      <c r="W133" s="13">
        <f t="shared" si="21"/>
        <v>2.4557846119184407E-3</v>
      </c>
      <c r="X133" s="12" t="s">
        <v>6</v>
      </c>
      <c r="Y133" t="b">
        <f t="shared" si="22"/>
        <v>0</v>
      </c>
      <c r="Z133" s="106"/>
    </row>
    <row r="134" spans="1:26">
      <c r="A134" s="65">
        <v>1</v>
      </c>
      <c r="B134" s="67">
        <f t="shared" si="35"/>
        <v>43991.75</v>
      </c>
      <c r="C134" s="75">
        <f t="shared" si="31"/>
        <v>2258</v>
      </c>
      <c r="D134" s="16">
        <v>90787</v>
      </c>
      <c r="E134" s="77">
        <f t="shared" si="32"/>
        <v>90787</v>
      </c>
      <c r="F134" s="74" t="str">
        <f t="shared" si="18"/>
        <v/>
      </c>
      <c r="G134" s="1">
        <f t="shared" si="23"/>
        <v>474</v>
      </c>
      <c r="H134" s="1">
        <f t="shared" si="24"/>
        <v>44859</v>
      </c>
      <c r="I134" s="94">
        <f t="shared" si="25"/>
        <v>44859</v>
      </c>
      <c r="J134" s="74" t="str">
        <f t="shared" si="26"/>
        <v/>
      </c>
      <c r="K134" s="1">
        <f t="shared" si="33"/>
        <v>1664</v>
      </c>
      <c r="L134" s="2">
        <v>42639</v>
      </c>
      <c r="M134" s="7">
        <f t="shared" si="27"/>
        <v>42639</v>
      </c>
      <c r="N134" s="74" t="str">
        <f t="shared" si="28"/>
        <v/>
      </c>
      <c r="O134" s="1">
        <f t="shared" si="34"/>
        <v>120</v>
      </c>
      <c r="P134" s="2">
        <v>3289</v>
      </c>
      <c r="Q134" s="10">
        <f t="shared" si="29"/>
        <v>3289</v>
      </c>
      <c r="R134" s="74" t="str">
        <f t="shared" si="30"/>
        <v/>
      </c>
      <c r="S134" s="13">
        <f t="shared" si="19"/>
        <v>5.0953266000272439E-2</v>
      </c>
      <c r="T134" s="101" t="s">
        <v>6</v>
      </c>
      <c r="U134" s="13">
        <f t="shared" si="20"/>
        <v>3.7094005662185958E-2</v>
      </c>
      <c r="V134" s="12" t="s">
        <v>6</v>
      </c>
      <c r="W134" s="13">
        <f t="shared" si="21"/>
        <v>2.6750484852537952E-3</v>
      </c>
      <c r="X134" s="12" t="s">
        <v>6</v>
      </c>
      <c r="Y134" t="b">
        <f t="shared" si="22"/>
        <v>0</v>
      </c>
      <c r="Z134" s="106"/>
    </row>
    <row r="135" spans="1:26">
      <c r="A135" s="65">
        <v>1</v>
      </c>
      <c r="B135" s="67">
        <f t="shared" si="35"/>
        <v>43992.75</v>
      </c>
      <c r="C135" s="75">
        <f t="shared" si="31"/>
        <v>3254</v>
      </c>
      <c r="D135" s="16">
        <v>94041</v>
      </c>
      <c r="E135" s="77">
        <f t="shared" si="32"/>
        <v>94041</v>
      </c>
      <c r="F135" s="74" t="str">
        <f t="shared" si="18"/>
        <v/>
      </c>
      <c r="G135" s="1">
        <f t="shared" si="23"/>
        <v>1229</v>
      </c>
      <c r="H135" s="1">
        <f t="shared" si="24"/>
        <v>46088</v>
      </c>
      <c r="I135" s="94">
        <f t="shared" si="25"/>
        <v>46088</v>
      </c>
      <c r="J135" s="74" t="str">
        <f t="shared" si="26"/>
        <v/>
      </c>
      <c r="K135" s="1">
        <f t="shared" si="33"/>
        <v>1876</v>
      </c>
      <c r="L135" s="2">
        <v>44515</v>
      </c>
      <c r="M135" s="7">
        <f t="shared" si="27"/>
        <v>44515</v>
      </c>
      <c r="N135" s="74" t="str">
        <f t="shared" si="28"/>
        <v/>
      </c>
      <c r="O135" s="1">
        <f t="shared" si="34"/>
        <v>149</v>
      </c>
      <c r="P135" s="2">
        <v>3438</v>
      </c>
      <c r="Q135" s="10">
        <f t="shared" si="29"/>
        <v>3438</v>
      </c>
      <c r="R135" s="74" t="str">
        <f t="shared" si="30"/>
        <v/>
      </c>
      <c r="S135" s="13">
        <f t="shared" si="19"/>
        <v>7.1495122869478706E-2</v>
      </c>
      <c r="T135" s="101" t="s">
        <v>6</v>
      </c>
      <c r="U135" s="13">
        <f t="shared" si="20"/>
        <v>4.0704738760631833E-2</v>
      </c>
      <c r="V135" s="12" t="s">
        <v>6</v>
      </c>
      <c r="W135" s="13">
        <f t="shared" si="21"/>
        <v>3.2329456691546606E-3</v>
      </c>
      <c r="X135" s="12" t="s">
        <v>6</v>
      </c>
      <c r="Y135" t="b">
        <f t="shared" si="22"/>
        <v>0</v>
      </c>
      <c r="Z135" s="106"/>
    </row>
    <row r="136" spans="1:26">
      <c r="A136" s="65">
        <v>1</v>
      </c>
      <c r="B136" s="67">
        <f t="shared" si="35"/>
        <v>43993.75</v>
      </c>
      <c r="C136" s="75">
        <f t="shared" si="31"/>
        <v>3607</v>
      </c>
      <c r="D136" s="16">
        <v>97648</v>
      </c>
      <c r="E136" s="77">
        <f t="shared" si="32"/>
        <v>97648</v>
      </c>
      <c r="F136" s="74" t="str">
        <f t="shared" si="18"/>
        <v/>
      </c>
      <c r="G136" s="1">
        <f t="shared" si="23"/>
        <v>1892</v>
      </c>
      <c r="H136" s="1">
        <f t="shared" si="24"/>
        <v>47980</v>
      </c>
      <c r="I136" s="94">
        <f t="shared" si="25"/>
        <v>47980</v>
      </c>
      <c r="J136" s="74" t="str">
        <f t="shared" si="26"/>
        <v/>
      </c>
      <c r="K136" s="1">
        <f t="shared" si="33"/>
        <v>1563</v>
      </c>
      <c r="L136" s="2">
        <v>46078</v>
      </c>
      <c r="M136" s="7">
        <f t="shared" si="27"/>
        <v>46078</v>
      </c>
      <c r="N136" s="74" t="str">
        <f t="shared" si="28"/>
        <v/>
      </c>
      <c r="O136" s="1">
        <f t="shared" si="34"/>
        <v>152</v>
      </c>
      <c r="P136" s="2">
        <v>3590</v>
      </c>
      <c r="Q136" s="10">
        <f t="shared" si="29"/>
        <v>3590</v>
      </c>
      <c r="R136" s="74" t="str">
        <f t="shared" si="30"/>
        <v/>
      </c>
      <c r="S136" s="13">
        <f t="shared" si="19"/>
        <v>7.6165858759104574E-2</v>
      </c>
      <c r="T136" s="101" t="s">
        <v>6</v>
      </c>
      <c r="U136" s="13">
        <f t="shared" si="20"/>
        <v>3.2576073363901628E-2</v>
      </c>
      <c r="V136" s="12" t="s">
        <v>6</v>
      </c>
      <c r="W136" s="13">
        <f t="shared" si="21"/>
        <v>3.1679866611087951E-3</v>
      </c>
      <c r="X136" s="12" t="s">
        <v>6</v>
      </c>
      <c r="Y136" t="b">
        <f t="shared" si="22"/>
        <v>0</v>
      </c>
      <c r="Z136" s="106"/>
    </row>
    <row r="137" spans="1:26">
      <c r="A137" s="65">
        <v>1</v>
      </c>
      <c r="B137" s="67">
        <f t="shared" si="35"/>
        <v>43994.75</v>
      </c>
      <c r="C137" s="75">
        <f t="shared" si="31"/>
        <v>3493</v>
      </c>
      <c r="D137" s="16">
        <v>101141</v>
      </c>
      <c r="E137" s="77">
        <f t="shared" si="32"/>
        <v>101141</v>
      </c>
      <c r="F137" s="74" t="str">
        <f t="shared" si="18"/>
        <v/>
      </c>
      <c r="G137" s="1">
        <f t="shared" si="23"/>
        <v>1644</v>
      </c>
      <c r="H137" s="1">
        <f t="shared" si="24"/>
        <v>49624</v>
      </c>
      <c r="I137" s="94">
        <f t="shared" si="25"/>
        <v>49624</v>
      </c>
      <c r="J137" s="74" t="str">
        <f t="shared" si="26"/>
        <v/>
      </c>
      <c r="K137" s="1">
        <f t="shared" si="33"/>
        <v>1722</v>
      </c>
      <c r="L137" s="2">
        <v>47800</v>
      </c>
      <c r="M137" s="7">
        <f t="shared" si="27"/>
        <v>47800</v>
      </c>
      <c r="N137" s="74" t="str">
        <f t="shared" si="28"/>
        <v/>
      </c>
      <c r="O137" s="1">
        <f t="shared" si="34"/>
        <v>127</v>
      </c>
      <c r="P137" s="2">
        <v>3717</v>
      </c>
      <c r="Q137" s="10">
        <f t="shared" si="29"/>
        <v>3717</v>
      </c>
      <c r="R137" s="74" t="str">
        <f t="shared" si="30"/>
        <v/>
      </c>
      <c r="S137" s="13">
        <f t="shared" si="19"/>
        <v>7.1347698826581096E-2</v>
      </c>
      <c r="T137" s="101" t="s">
        <v>6</v>
      </c>
      <c r="U137" s="13">
        <f t="shared" si="20"/>
        <v>3.4700951152668066E-2</v>
      </c>
      <c r="V137" s="12" t="s">
        <v>6</v>
      </c>
      <c r="W137" s="13">
        <f t="shared" si="21"/>
        <v>2.5592455263582139E-3</v>
      </c>
      <c r="X137" s="12" t="s">
        <v>6</v>
      </c>
      <c r="Y137" t="b">
        <f t="shared" si="22"/>
        <v>0</v>
      </c>
      <c r="Z137" s="106"/>
    </row>
    <row r="138" spans="1:26">
      <c r="A138" s="65">
        <v>1</v>
      </c>
      <c r="B138" s="67">
        <f t="shared" si="35"/>
        <v>43995.75</v>
      </c>
      <c r="C138" s="75">
        <f t="shared" si="31"/>
        <v>3427</v>
      </c>
      <c r="D138" s="16">
        <v>104568</v>
      </c>
      <c r="E138" s="77">
        <f t="shared" si="32"/>
        <v>104568</v>
      </c>
      <c r="F138" s="74" t="str">
        <f t="shared" si="18"/>
        <v/>
      </c>
      <c r="G138" s="1">
        <f t="shared" si="23"/>
        <v>1814</v>
      </c>
      <c r="H138" s="1">
        <f t="shared" si="24"/>
        <v>51438</v>
      </c>
      <c r="I138" s="94">
        <f t="shared" si="25"/>
        <v>51438</v>
      </c>
      <c r="J138" s="74" t="str">
        <f t="shared" si="26"/>
        <v/>
      </c>
      <c r="K138" s="1">
        <f t="shared" si="33"/>
        <v>1500</v>
      </c>
      <c r="L138" s="2">
        <v>49300</v>
      </c>
      <c r="M138" s="7">
        <f t="shared" si="27"/>
        <v>49300</v>
      </c>
      <c r="N138" s="74" t="str">
        <f t="shared" si="28"/>
        <v/>
      </c>
      <c r="O138" s="1">
        <f t="shared" si="34"/>
        <v>113</v>
      </c>
      <c r="P138" s="2">
        <v>3830</v>
      </c>
      <c r="Q138" s="10">
        <f t="shared" si="29"/>
        <v>3830</v>
      </c>
      <c r="R138" s="74" t="str">
        <f t="shared" si="30"/>
        <v/>
      </c>
      <c r="S138" s="13">
        <f t="shared" si="19"/>
        <v>6.7565044380923478E-2</v>
      </c>
      <c r="T138" s="101" t="s">
        <v>6</v>
      </c>
      <c r="U138" s="13">
        <f t="shared" si="20"/>
        <v>2.9161320424588827E-2</v>
      </c>
      <c r="V138" s="12" t="s">
        <v>6</v>
      </c>
      <c r="W138" s="13">
        <f t="shared" si="21"/>
        <v>2.1968194719856914E-3</v>
      </c>
      <c r="X138" s="12" t="s">
        <v>6</v>
      </c>
      <c r="Y138" t="b">
        <f t="shared" si="22"/>
        <v>0</v>
      </c>
      <c r="Z138" s="106"/>
    </row>
    <row r="139" spans="1:26">
      <c r="A139" s="65">
        <v>1</v>
      </c>
      <c r="B139" s="67">
        <f t="shared" si="35"/>
        <v>43996.75</v>
      </c>
      <c r="C139" s="75">
        <f t="shared" si="31"/>
        <v>3390</v>
      </c>
      <c r="D139" s="16">
        <v>107958</v>
      </c>
      <c r="E139" s="77">
        <f t="shared" si="32"/>
        <v>107958</v>
      </c>
      <c r="F139" s="74" t="str">
        <f t="shared" si="18"/>
        <v/>
      </c>
      <c r="G139" s="1">
        <f t="shared" si="23"/>
        <v>1570</v>
      </c>
      <c r="H139" s="1">
        <f t="shared" si="24"/>
        <v>53008</v>
      </c>
      <c r="I139" s="94">
        <f t="shared" si="25"/>
        <v>53008</v>
      </c>
      <c r="J139" s="74" t="str">
        <f t="shared" si="26"/>
        <v/>
      </c>
      <c r="K139" s="1">
        <f t="shared" si="33"/>
        <v>1700</v>
      </c>
      <c r="L139" s="2">
        <v>51000</v>
      </c>
      <c r="M139" s="7">
        <f t="shared" si="27"/>
        <v>51000</v>
      </c>
      <c r="N139" s="74" t="str">
        <f t="shared" si="28"/>
        <v/>
      </c>
      <c r="O139" s="1">
        <f t="shared" si="34"/>
        <v>120</v>
      </c>
      <c r="P139" s="2">
        <v>3950</v>
      </c>
      <c r="Q139" s="10">
        <f t="shared" si="29"/>
        <v>3950</v>
      </c>
      <c r="R139" s="74" t="str">
        <f t="shared" si="30"/>
        <v/>
      </c>
      <c r="S139" s="13">
        <f t="shared" si="19"/>
        <v>6.4884464912005155E-2</v>
      </c>
      <c r="T139" s="101" t="s">
        <v>6</v>
      </c>
      <c r="U139" s="13">
        <f t="shared" si="20"/>
        <v>3.207063084817386E-2</v>
      </c>
      <c r="V139" s="12" t="s">
        <v>6</v>
      </c>
      <c r="W139" s="13">
        <f t="shared" si="21"/>
        <v>2.2638092363416844E-3</v>
      </c>
      <c r="X139" s="12" t="s">
        <v>6</v>
      </c>
      <c r="Y139" t="b">
        <f t="shared" si="22"/>
        <v>0</v>
      </c>
      <c r="Z139" s="106"/>
    </row>
    <row r="140" spans="1:26">
      <c r="A140" s="65">
        <v>1</v>
      </c>
      <c r="B140" s="67">
        <f t="shared" si="35"/>
        <v>43997.75</v>
      </c>
      <c r="C140" s="75">
        <f t="shared" si="31"/>
        <v>2786</v>
      </c>
      <c r="D140" s="16">
        <v>110744</v>
      </c>
      <c r="E140" s="77">
        <f t="shared" si="32"/>
        <v>110744</v>
      </c>
      <c r="F140" s="74" t="str">
        <f t="shared" si="18"/>
        <v/>
      </c>
      <c r="G140" s="1">
        <f t="shared" si="23"/>
        <v>-2392</v>
      </c>
      <c r="H140" s="1">
        <f t="shared" si="24"/>
        <v>50616</v>
      </c>
      <c r="I140" s="94">
        <f t="shared" si="25"/>
        <v>50616</v>
      </c>
      <c r="J140" s="74" t="str">
        <f t="shared" si="26"/>
        <v/>
      </c>
      <c r="K140" s="1">
        <f t="shared" si="33"/>
        <v>5000</v>
      </c>
      <c r="L140" s="2">
        <v>56000</v>
      </c>
      <c r="M140" s="7">
        <f t="shared" si="27"/>
        <v>56000</v>
      </c>
      <c r="N140" s="74" t="str">
        <f t="shared" si="28"/>
        <v/>
      </c>
      <c r="O140" s="1">
        <f t="shared" si="34"/>
        <v>178</v>
      </c>
      <c r="P140" s="2">
        <v>4128</v>
      </c>
      <c r="Q140" s="10">
        <f t="shared" si="29"/>
        <v>4128</v>
      </c>
      <c r="R140" s="74" t="str">
        <f t="shared" si="30"/>
        <v/>
      </c>
      <c r="S140" s="13">
        <f t="shared" si="19"/>
        <v>5.5808295469689247E-2</v>
      </c>
      <c r="T140" s="101" t="s">
        <v>6</v>
      </c>
      <c r="U140" s="13">
        <f t="shared" si="20"/>
        <v>9.8782993519835618E-2</v>
      </c>
      <c r="V140" s="12" t="s">
        <v>6</v>
      </c>
      <c r="W140" s="13">
        <f t="shared" si="21"/>
        <v>3.5166745693061482E-3</v>
      </c>
      <c r="X140" s="12" t="s">
        <v>6</v>
      </c>
      <c r="Y140" t="b">
        <f t="shared" si="22"/>
        <v>0</v>
      </c>
      <c r="Z140" s="106"/>
    </row>
    <row r="141" spans="1:26">
      <c r="A141" s="65">
        <v>1</v>
      </c>
      <c r="B141" s="67">
        <f t="shared" si="35"/>
        <v>43998.75</v>
      </c>
      <c r="C141" s="75">
        <f t="shared" si="31"/>
        <v>2701</v>
      </c>
      <c r="D141" s="16">
        <v>113445</v>
      </c>
      <c r="E141" s="77">
        <f t="shared" si="32"/>
        <v>113445</v>
      </c>
      <c r="F141" s="74" t="str">
        <f t="shared" si="18"/>
        <v/>
      </c>
      <c r="G141" s="1">
        <f t="shared" si="23"/>
        <v>-608</v>
      </c>
      <c r="H141" s="1">
        <f t="shared" si="24"/>
        <v>50008</v>
      </c>
      <c r="I141" s="94">
        <f t="shared" si="25"/>
        <v>50008</v>
      </c>
      <c r="J141" s="74" t="str">
        <f t="shared" si="26"/>
        <v/>
      </c>
      <c r="K141" s="1">
        <f t="shared" si="33"/>
        <v>1900</v>
      </c>
      <c r="L141" s="2">
        <v>57900</v>
      </c>
      <c r="M141" s="7">
        <f t="shared" si="27"/>
        <v>57900</v>
      </c>
      <c r="N141" s="74" t="str">
        <f t="shared" si="28"/>
        <v/>
      </c>
      <c r="O141" s="1">
        <f t="shared" si="34"/>
        <v>1409</v>
      </c>
      <c r="P141" s="2">
        <v>5537</v>
      </c>
      <c r="Q141" s="10">
        <f t="shared" si="29"/>
        <v>5537</v>
      </c>
      <c r="R141" s="74" t="str">
        <f t="shared" si="30"/>
        <v/>
      </c>
      <c r="S141" s="13">
        <f t="shared" si="19"/>
        <v>5.4754939187320738E-2</v>
      </c>
      <c r="T141" s="101" t="s">
        <v>6</v>
      </c>
      <c r="U141" s="13">
        <f t="shared" si="20"/>
        <v>3.7993920972644375E-2</v>
      </c>
      <c r="V141" s="12" t="s">
        <v>6</v>
      </c>
      <c r="W141" s="13">
        <f t="shared" si="21"/>
        <v>2.8175491921292595E-2</v>
      </c>
      <c r="X141" s="12" t="s">
        <v>6</v>
      </c>
      <c r="Y141" t="b">
        <f t="shared" si="22"/>
        <v>0</v>
      </c>
      <c r="Z141" s="106"/>
    </row>
    <row r="142" spans="1:26">
      <c r="A142" s="65">
        <v>1</v>
      </c>
      <c r="B142" s="67">
        <f t="shared" si="35"/>
        <v>43999.75</v>
      </c>
      <c r="C142" s="75">
        <f t="shared" si="31"/>
        <v>3307</v>
      </c>
      <c r="D142" s="16">
        <v>116752</v>
      </c>
      <c r="E142" s="77">
        <f t="shared" si="32"/>
        <v>116752</v>
      </c>
      <c r="F142" s="74" t="str">
        <f t="shared" si="18"/>
        <v/>
      </c>
      <c r="G142" s="1">
        <f t="shared" si="23"/>
        <v>1893</v>
      </c>
      <c r="H142" s="1">
        <f t="shared" si="24"/>
        <v>51901</v>
      </c>
      <c r="I142" s="94">
        <f t="shared" si="25"/>
        <v>51901</v>
      </c>
      <c r="J142" s="74" t="str">
        <f t="shared" si="26"/>
        <v/>
      </c>
      <c r="K142" s="1">
        <f t="shared" si="33"/>
        <v>1300</v>
      </c>
      <c r="L142" s="2">
        <v>59200</v>
      </c>
      <c r="M142" s="7">
        <f t="shared" si="27"/>
        <v>59200</v>
      </c>
      <c r="N142" s="74" t="str">
        <f t="shared" si="28"/>
        <v/>
      </c>
      <c r="O142" s="1">
        <f t="shared" si="34"/>
        <v>114</v>
      </c>
      <c r="P142" s="2">
        <v>5651</v>
      </c>
      <c r="Q142" s="10">
        <f t="shared" si="29"/>
        <v>5651</v>
      </c>
      <c r="R142" s="74" t="str">
        <f t="shared" si="30"/>
        <v/>
      </c>
      <c r="S142" s="13">
        <f t="shared" si="19"/>
        <v>6.4628703537206442E-2</v>
      </c>
      <c r="T142" s="101" t="s">
        <v>6</v>
      </c>
      <c r="U142" s="13">
        <f t="shared" si="20"/>
        <v>2.5047686942448123E-2</v>
      </c>
      <c r="V142" s="12" t="s">
        <v>6</v>
      </c>
      <c r="W142" s="13">
        <f t="shared" si="21"/>
        <v>2.1964894703377586E-3</v>
      </c>
      <c r="X142" s="12" t="s">
        <v>6</v>
      </c>
      <c r="Y142" t="b">
        <f t="shared" si="22"/>
        <v>0</v>
      </c>
      <c r="Z142" s="106"/>
    </row>
    <row r="143" spans="1:26">
      <c r="A143" s="65">
        <v>1</v>
      </c>
      <c r="B143" s="67">
        <f t="shared" si="35"/>
        <v>44000.75</v>
      </c>
      <c r="C143" s="75">
        <f t="shared" si="31"/>
        <v>3754.280789774697</v>
      </c>
      <c r="D143" s="16">
        <v>120504</v>
      </c>
      <c r="E143" s="77">
        <f t="shared" si="32"/>
        <v>120506.2807897747</v>
      </c>
      <c r="F143" s="74">
        <f t="shared" si="18"/>
        <v>1.6596683982540289E-5</v>
      </c>
      <c r="G143" s="1">
        <f t="shared" si="23"/>
        <v>1429.5057342335188</v>
      </c>
      <c r="H143" s="1">
        <f t="shared" si="24"/>
        <v>53915</v>
      </c>
      <c r="I143" s="94">
        <f t="shared" si="25"/>
        <v>53330.50573423352</v>
      </c>
      <c r="J143" s="74">
        <f t="shared" si="26"/>
        <v>-1.0950479083459901E-2</v>
      </c>
      <c r="K143" s="1">
        <f t="shared" si="33"/>
        <v>2149.9503976656242</v>
      </c>
      <c r="L143" s="2">
        <v>60838</v>
      </c>
      <c r="M143" s="7">
        <f t="shared" si="27"/>
        <v>61349.950397665627</v>
      </c>
      <c r="N143" s="74">
        <f t="shared" si="28"/>
        <v>-8.3455582722086388E-3</v>
      </c>
      <c r="O143" s="1">
        <f t="shared" si="34"/>
        <v>174.8246578755506</v>
      </c>
      <c r="P143" s="2">
        <v>5751</v>
      </c>
      <c r="Q143" s="10">
        <f>IF(Y143,Q142+O143,P143)</f>
        <v>5825.8246578755507</v>
      </c>
      <c r="R143" s="74">
        <f t="shared" si="30"/>
        <v>1.2873326467559218E-2</v>
      </c>
      <c r="S143" s="13" t="str">
        <f t="shared" si="19"/>
        <v/>
      </c>
      <c r="T143" s="101" t="s">
        <v>6</v>
      </c>
      <c r="U143" s="13" t="str">
        <f t="shared" si="20"/>
        <v/>
      </c>
      <c r="V143" s="12" t="s">
        <v>6</v>
      </c>
      <c r="W143" s="13" t="str">
        <f t="shared" si="21"/>
        <v/>
      </c>
      <c r="X143" s="12" t="s">
        <v>6</v>
      </c>
      <c r="Y143" t="b">
        <f t="shared" si="22"/>
        <v>1</v>
      </c>
      <c r="Z143" s="106" t="s">
        <v>23</v>
      </c>
    </row>
    <row r="144" spans="1:26">
      <c r="A144" s="65">
        <v>1</v>
      </c>
      <c r="B144" s="67">
        <f t="shared" si="35"/>
        <v>44001.75</v>
      </c>
      <c r="C144" s="75">
        <f t="shared" si="31"/>
        <v>3856.0884679712472</v>
      </c>
      <c r="D144" s="16">
        <v>124331</v>
      </c>
      <c r="E144" s="77">
        <f t="shared" si="32"/>
        <v>124362.36925774594</v>
      </c>
      <c r="F144" s="74">
        <f t="shared" si="18"/>
        <v>2.4927228574644987E-4</v>
      </c>
      <c r="G144" s="1">
        <f t="shared" si="23"/>
        <v>1467.3489660574044</v>
      </c>
      <c r="H144" s="1">
        <f t="shared" si="24"/>
        <v>55665</v>
      </c>
      <c r="I144" s="94">
        <f t="shared" si="25"/>
        <v>54797.854700290925</v>
      </c>
      <c r="J144" s="74">
        <f t="shared" si="26"/>
        <v>-1.5821745319172232E-2</v>
      </c>
      <c r="K144" s="1">
        <f t="shared" si="33"/>
        <v>2209.1046743719166</v>
      </c>
      <c r="L144" s="2">
        <v>62773</v>
      </c>
      <c r="M144" s="7">
        <f t="shared" si="27"/>
        <v>63559.055072037547</v>
      </c>
      <c r="N144" s="74">
        <f t="shared" si="28"/>
        <v>-1.2366462656744128E-2</v>
      </c>
      <c r="O144" s="1">
        <f t="shared" si="34"/>
        <v>179.63482754192151</v>
      </c>
      <c r="P144" s="2">
        <v>5893</v>
      </c>
      <c r="Q144" s="10">
        <f t="shared" si="29"/>
        <v>6005.459485417472</v>
      </c>
      <c r="R144" s="74">
        <f t="shared" si="30"/>
        <v>1.8651124063280601E-2</v>
      </c>
      <c r="S144" s="13" t="str">
        <f t="shared" si="19"/>
        <v/>
      </c>
      <c r="T144" s="101" t="s">
        <v>6</v>
      </c>
      <c r="U144" s="13" t="str">
        <f t="shared" si="20"/>
        <v/>
      </c>
      <c r="V144" s="12" t="s">
        <v>6</v>
      </c>
      <c r="W144" s="13" t="str">
        <f t="shared" si="21"/>
        <v/>
      </c>
      <c r="X144" s="12" t="s">
        <v>6</v>
      </c>
      <c r="Y144" t="b">
        <f t="shared" si="22"/>
        <v>1</v>
      </c>
      <c r="Z144" s="31" t="s">
        <v>23</v>
      </c>
    </row>
    <row r="145" spans="1:26">
      <c r="A145" s="65">
        <v>1</v>
      </c>
      <c r="B145" s="67">
        <f t="shared" si="35"/>
        <v>44002.75</v>
      </c>
      <c r="C145" s="75">
        <f t="shared" si="31"/>
        <v>3960.5000971881673</v>
      </c>
      <c r="D145" s="16"/>
      <c r="E145" s="77">
        <f t="shared" si="32"/>
        <v>128322.86935493411</v>
      </c>
      <c r="F145" s="74" t="str">
        <f t="shared" si="18"/>
        <v/>
      </c>
      <c r="G145" s="1">
        <f t="shared" si="23"/>
        <v>1506.1066308467939</v>
      </c>
      <c r="H145" s="1" t="str">
        <f t="shared" si="24"/>
        <v/>
      </c>
      <c r="I145" s="94">
        <f t="shared" si="25"/>
        <v>56303.961331137718</v>
      </c>
      <c r="J145" s="74" t="str">
        <f t="shared" si="26"/>
        <v/>
      </c>
      <c r="K145" s="1">
        <f t="shared" si="33"/>
        <v>2269.8214162316767</v>
      </c>
      <c r="L145" s="2"/>
      <c r="M145" s="7">
        <f t="shared" si="27"/>
        <v>65828.876488269219</v>
      </c>
      <c r="N145" s="74" t="str">
        <f t="shared" si="28"/>
        <v/>
      </c>
      <c r="O145" s="1">
        <f t="shared" si="34"/>
        <v>184.57205010969605</v>
      </c>
      <c r="P145" s="2"/>
      <c r="Q145" s="10">
        <f t="shared" si="29"/>
        <v>6190.0315355271678</v>
      </c>
      <c r="R145" s="74" t="str">
        <f t="shared" si="30"/>
        <v/>
      </c>
      <c r="S145" s="13" t="str">
        <f t="shared" si="19"/>
        <v/>
      </c>
      <c r="T145" s="101" t="s">
        <v>6</v>
      </c>
      <c r="U145" s="13" t="str">
        <f t="shared" si="20"/>
        <v/>
      </c>
      <c r="V145" s="12" t="s">
        <v>6</v>
      </c>
      <c r="W145" s="13" t="str">
        <f t="shared" si="21"/>
        <v/>
      </c>
      <c r="X145" s="12" t="s">
        <v>6</v>
      </c>
      <c r="Y145" t="b">
        <f t="shared" si="22"/>
        <v>1</v>
      </c>
      <c r="Z145" s="31"/>
    </row>
    <row r="146" spans="1:26">
      <c r="A146" s="65">
        <v>1</v>
      </c>
      <c r="B146" s="67">
        <f t="shared" si="35"/>
        <v>44003.75</v>
      </c>
      <c r="C146" s="75">
        <f t="shared" si="31"/>
        <v>4067.5733148186118</v>
      </c>
      <c r="D146" s="16"/>
      <c r="E146" s="77">
        <f t="shared" si="32"/>
        <v>132390.44266975272</v>
      </c>
      <c r="F146" s="74" t="str">
        <f t="shared" si="18"/>
        <v/>
      </c>
      <c r="G146" s="1">
        <f t="shared" si="23"/>
        <v>1545.7957616731865</v>
      </c>
      <c r="H146" s="1" t="str">
        <f t="shared" si="24"/>
        <v/>
      </c>
      <c r="I146" s="94">
        <f t="shared" si="25"/>
        <v>57849.757092810905</v>
      </c>
      <c r="J146" s="74" t="str">
        <f t="shared" si="26"/>
        <v/>
      </c>
      <c r="K146" s="1">
        <f t="shared" si="33"/>
        <v>2332.1381740940678</v>
      </c>
      <c r="L146" s="2"/>
      <c r="M146" s="7">
        <f t="shared" si="27"/>
        <v>68161.01466236329</v>
      </c>
      <c r="N146" s="74" t="str">
        <f t="shared" si="28"/>
        <v/>
      </c>
      <c r="O146" s="1">
        <f t="shared" si="34"/>
        <v>189.63937905134753</v>
      </c>
      <c r="P146" s="2"/>
      <c r="Q146" s="10">
        <f t="shared" si="29"/>
        <v>6379.6709145785153</v>
      </c>
      <c r="R146" s="74" t="str">
        <f t="shared" si="30"/>
        <v/>
      </c>
      <c r="S146" s="13" t="str">
        <f t="shared" si="19"/>
        <v/>
      </c>
      <c r="T146" s="101" t="s">
        <v>6</v>
      </c>
      <c r="U146" s="13" t="str">
        <f t="shared" si="20"/>
        <v/>
      </c>
      <c r="V146" s="12" t="s">
        <v>6</v>
      </c>
      <c r="W146" s="13" t="str">
        <f t="shared" si="21"/>
        <v/>
      </c>
      <c r="X146" s="12" t="s">
        <v>6</v>
      </c>
      <c r="Y146" t="b">
        <f t="shared" si="22"/>
        <v>1</v>
      </c>
      <c r="Z146" s="31"/>
    </row>
    <row r="147" spans="1:26">
      <c r="A147" s="65">
        <v>1</v>
      </c>
      <c r="B147" s="67">
        <f t="shared" si="35"/>
        <v>44004.75</v>
      </c>
      <c r="C147" s="75">
        <f t="shared" si="31"/>
        <v>4177.3665084197128</v>
      </c>
      <c r="D147" s="16"/>
      <c r="E147" s="77">
        <f t="shared" si="32"/>
        <v>136567.80917817244</v>
      </c>
      <c r="F147" s="74" t="str">
        <f t="shared" si="18"/>
        <v/>
      </c>
      <c r="G147" s="1">
        <f t="shared" si="23"/>
        <v>1586.4333989491388</v>
      </c>
      <c r="H147" s="1" t="str">
        <f t="shared" si="24"/>
        <v/>
      </c>
      <c r="I147" s="94">
        <f t="shared" si="25"/>
        <v>59436.190491760048</v>
      </c>
      <c r="J147" s="74" t="str">
        <f t="shared" si="26"/>
        <v/>
      </c>
      <c r="K147" s="1">
        <f t="shared" si="33"/>
        <v>2396.0931857704591</v>
      </c>
      <c r="L147" s="2"/>
      <c r="M147" s="7">
        <f t="shared" si="27"/>
        <v>70557.107848133746</v>
      </c>
      <c r="N147" s="74" t="str">
        <f t="shared" si="28"/>
        <v/>
      </c>
      <c r="O147" s="1">
        <f t="shared" si="34"/>
        <v>194.83992370014124</v>
      </c>
      <c r="P147" s="2"/>
      <c r="Q147" s="10">
        <f t="shared" si="29"/>
        <v>6574.5108382786566</v>
      </c>
      <c r="R147" s="74" t="str">
        <f t="shared" si="30"/>
        <v/>
      </c>
      <c r="S147" s="13" t="str">
        <f t="shared" si="19"/>
        <v/>
      </c>
      <c r="T147" s="101" t="s">
        <v>6</v>
      </c>
      <c r="U147" s="13" t="str">
        <f t="shared" si="20"/>
        <v/>
      </c>
      <c r="V147" s="12" t="s">
        <v>6</v>
      </c>
      <c r="W147" s="13" t="str">
        <f t="shared" si="21"/>
        <v/>
      </c>
      <c r="X147" s="12" t="s">
        <v>6</v>
      </c>
      <c r="Y147" t="b">
        <f t="shared" si="22"/>
        <v>1</v>
      </c>
      <c r="Z147" s="31"/>
    </row>
    <row r="148" spans="1:26">
      <c r="A148" s="65">
        <v>1</v>
      </c>
      <c r="B148" s="67">
        <f t="shared" si="35"/>
        <v>44005.75</v>
      </c>
      <c r="C148" s="75">
        <f t="shared" si="31"/>
        <v>4289.9387913907995</v>
      </c>
      <c r="D148" s="16"/>
      <c r="E148" s="77">
        <f t="shared" si="32"/>
        <v>140857.74796956324</v>
      </c>
      <c r="F148" s="74" t="str">
        <f t="shared" si="18"/>
        <v/>
      </c>
      <c r="G148" s="1">
        <f t="shared" si="23"/>
        <v>1628.0365668155562</v>
      </c>
      <c r="H148" s="1" t="str">
        <f t="shared" si="24"/>
        <v/>
      </c>
      <c r="I148" s="94">
        <f t="shared" si="25"/>
        <v>61064.227058575605</v>
      </c>
      <c r="J148" s="74" t="str">
        <f t="shared" si="26"/>
        <v/>
      </c>
      <c r="K148" s="1">
        <f t="shared" si="33"/>
        <v>2461.7253753784503</v>
      </c>
      <c r="L148" s="2"/>
      <c r="M148" s="7">
        <f t="shared" si="27"/>
        <v>73018.833223512192</v>
      </c>
      <c r="N148" s="74" t="str">
        <f t="shared" si="28"/>
        <v/>
      </c>
      <c r="O148" s="1">
        <f t="shared" si="34"/>
        <v>200.176849196794</v>
      </c>
      <c r="P148" s="2"/>
      <c r="Q148" s="10">
        <f t="shared" si="29"/>
        <v>6774.6876874754507</v>
      </c>
      <c r="R148" s="74" t="str">
        <f t="shared" si="30"/>
        <v/>
      </c>
      <c r="S148" s="13" t="str">
        <f t="shared" si="19"/>
        <v/>
      </c>
      <c r="T148" s="101" t="s">
        <v>6</v>
      </c>
      <c r="U148" s="13" t="str">
        <f t="shared" si="20"/>
        <v/>
      </c>
      <c r="V148" s="12" t="s">
        <v>6</v>
      </c>
      <c r="W148" s="13" t="str">
        <f t="shared" si="21"/>
        <v/>
      </c>
      <c r="X148" s="12" t="s">
        <v>6</v>
      </c>
      <c r="Y148" t="b">
        <f t="shared" si="22"/>
        <v>1</v>
      </c>
      <c r="Z148" s="31"/>
    </row>
    <row r="149" spans="1:26">
      <c r="A149" s="65">
        <v>1</v>
      </c>
      <c r="B149" s="67">
        <f t="shared" si="35"/>
        <v>44006.75</v>
      </c>
      <c r="C149" s="75">
        <f t="shared" si="31"/>
        <v>4405.349975813675</v>
      </c>
      <c r="D149" s="16"/>
      <c r="E149" s="77">
        <f t="shared" si="32"/>
        <v>145263.09794537691</v>
      </c>
      <c r="F149" s="74" t="str">
        <f t="shared" si="18"/>
        <v/>
      </c>
      <c r="G149" s="1">
        <f t="shared" si="23"/>
        <v>1670.6222477964664</v>
      </c>
      <c r="H149" s="1" t="str">
        <f t="shared" si="24"/>
        <v/>
      </c>
      <c r="I149" s="94">
        <f t="shared" si="25"/>
        <v>62734.849306372074</v>
      </c>
      <c r="J149" s="74" t="str">
        <f t="shared" si="26"/>
        <v/>
      </c>
      <c r="K149" s="1">
        <f t="shared" si="33"/>
        <v>2529.074351664146</v>
      </c>
      <c r="L149" s="2"/>
      <c r="M149" s="7">
        <f t="shared" si="27"/>
        <v>75547.907575176345</v>
      </c>
      <c r="N149" s="74" t="str">
        <f t="shared" si="28"/>
        <v/>
      </c>
      <c r="O149" s="1">
        <f t="shared" si="34"/>
        <v>205.6533763530482</v>
      </c>
      <c r="P149" s="2"/>
      <c r="Q149" s="10">
        <f t="shared" si="29"/>
        <v>6980.3410638284986</v>
      </c>
      <c r="R149" s="74" t="str">
        <f t="shared" si="30"/>
        <v/>
      </c>
      <c r="S149" s="13" t="str">
        <f t="shared" si="19"/>
        <v/>
      </c>
      <c r="T149" s="101" t="s">
        <v>6</v>
      </c>
      <c r="U149" s="13" t="str">
        <f t="shared" si="20"/>
        <v/>
      </c>
      <c r="V149" s="12" t="s">
        <v>6</v>
      </c>
      <c r="W149" s="13" t="str">
        <f t="shared" si="21"/>
        <v/>
      </c>
      <c r="X149" s="12" t="s">
        <v>6</v>
      </c>
      <c r="Y149" t="b">
        <f t="shared" si="22"/>
        <v>1</v>
      </c>
      <c r="Z149" s="31"/>
    </row>
    <row r="150" spans="1:26">
      <c r="A150" s="65">
        <v>1</v>
      </c>
      <c r="B150" s="67">
        <f t="shared" si="35"/>
        <v>44007.75</v>
      </c>
      <c r="C150" s="75">
        <f t="shared" si="31"/>
        <v>4523.6605422916473</v>
      </c>
      <c r="D150" s="16"/>
      <c r="E150" s="77">
        <f t="shared" si="32"/>
        <v>149786.75848766856</v>
      </c>
      <c r="F150" s="74" t="str">
        <f t="shared" si="18"/>
        <v/>
      </c>
      <c r="G150" s="1">
        <f t="shared" si="23"/>
        <v>1714.2073556360417</v>
      </c>
      <c r="H150" s="1" t="str">
        <f t="shared" si="24"/>
        <v/>
      </c>
      <c r="I150" s="94">
        <f t="shared" si="25"/>
        <v>64449.056662008115</v>
      </c>
      <c r="J150" s="74" t="str">
        <f t="shared" si="26"/>
        <v/>
      </c>
      <c r="K150" s="1">
        <f t="shared" si="33"/>
        <v>2598.1804052293814</v>
      </c>
      <c r="L150" s="2"/>
      <c r="M150" s="7">
        <f t="shared" si="27"/>
        <v>78146.087980405733</v>
      </c>
      <c r="N150" s="74" t="str">
        <f t="shared" si="28"/>
        <v/>
      </c>
      <c r="O150" s="1">
        <f t="shared" si="34"/>
        <v>211.27278142620224</v>
      </c>
      <c r="P150" s="2"/>
      <c r="Q150" s="10">
        <f t="shared" si="29"/>
        <v>7191.6138452547011</v>
      </c>
      <c r="R150" s="74" t="str">
        <f t="shared" si="30"/>
        <v/>
      </c>
      <c r="S150" s="13" t="str">
        <f t="shared" si="19"/>
        <v/>
      </c>
      <c r="T150" s="101" t="s">
        <v>6</v>
      </c>
      <c r="U150" s="13" t="str">
        <f t="shared" si="20"/>
        <v/>
      </c>
      <c r="V150" s="12" t="s">
        <v>6</v>
      </c>
      <c r="W150" s="13" t="str">
        <f t="shared" si="21"/>
        <v/>
      </c>
      <c r="X150" s="12" t="s">
        <v>6</v>
      </c>
      <c r="Y150" t="b">
        <f t="shared" si="22"/>
        <v>1</v>
      </c>
      <c r="Z150" s="31"/>
    </row>
    <row r="151" spans="1:26">
      <c r="A151" s="65">
        <v>1</v>
      </c>
      <c r="B151" s="67">
        <f t="shared" si="35"/>
        <v>44008.75</v>
      </c>
      <c r="C151" s="75">
        <f t="shared" si="31"/>
        <v>4644.9316066155443</v>
      </c>
      <c r="D151" s="16"/>
      <c r="E151" s="77">
        <f t="shared" si="32"/>
        <v>154431.6900942841</v>
      </c>
      <c r="F151" s="74" t="str">
        <f t="shared" si="18"/>
        <v/>
      </c>
      <c r="G151" s="1">
        <f t="shared" si="23"/>
        <v>1758.8087062300913</v>
      </c>
      <c r="H151" s="1" t="str">
        <f t="shared" si="24"/>
        <v/>
      </c>
      <c r="I151" s="94">
        <f t="shared" si="25"/>
        <v>66207.865368238214</v>
      </c>
      <c r="J151" s="74" t="str">
        <f t="shared" si="26"/>
        <v/>
      </c>
      <c r="K151" s="1">
        <f t="shared" si="33"/>
        <v>2669.0845045870942</v>
      </c>
      <c r="L151" s="2"/>
      <c r="M151" s="7">
        <f t="shared" si="27"/>
        <v>80815.172484992829</v>
      </c>
      <c r="N151" s="74" t="str">
        <f t="shared" si="28"/>
        <v/>
      </c>
      <c r="O151" s="1">
        <f t="shared" si="34"/>
        <v>217.03839579835022</v>
      </c>
      <c r="P151" s="2"/>
      <c r="Q151" s="10">
        <f t="shared" si="29"/>
        <v>7408.6522410530515</v>
      </c>
      <c r="R151" s="74" t="str">
        <f t="shared" si="30"/>
        <v/>
      </c>
      <c r="S151" s="13" t="str">
        <f t="shared" si="19"/>
        <v/>
      </c>
      <c r="T151" s="101" t="s">
        <v>6</v>
      </c>
      <c r="U151" s="13" t="str">
        <f t="shared" si="20"/>
        <v/>
      </c>
      <c r="V151" s="12" t="s">
        <v>6</v>
      </c>
      <c r="W151" s="13" t="str">
        <f t="shared" si="21"/>
        <v/>
      </c>
      <c r="X151" s="12" t="s">
        <v>6</v>
      </c>
      <c r="Y151" t="b">
        <f t="shared" si="22"/>
        <v>1</v>
      </c>
      <c r="Z151" s="31"/>
    </row>
    <row r="152" spans="1:26">
      <c r="A152" s="65">
        <v>1</v>
      </c>
      <c r="B152" s="67">
        <f t="shared" si="35"/>
        <v>44009.75</v>
      </c>
      <c r="C152" s="75">
        <f t="shared" si="31"/>
        <v>4769.224883079849</v>
      </c>
      <c r="D152" s="16"/>
      <c r="E152" s="77">
        <f t="shared" si="32"/>
        <v>159200.91497736395</v>
      </c>
      <c r="F152" s="74" t="str">
        <f t="shared" si="18"/>
        <v/>
      </c>
      <c r="G152" s="1">
        <f t="shared" si="23"/>
        <v>1804.4429865617146</v>
      </c>
      <c r="H152" s="1" t="str">
        <f t="shared" si="24"/>
        <v/>
      </c>
      <c r="I152" s="94">
        <f t="shared" si="25"/>
        <v>68012.308354799927</v>
      </c>
      <c r="J152" s="74" t="str">
        <f t="shared" si="26"/>
        <v/>
      </c>
      <c r="K152" s="1">
        <f t="shared" si="33"/>
        <v>2741.8282909643726</v>
      </c>
      <c r="L152" s="2"/>
      <c r="M152" s="7">
        <f t="shared" si="27"/>
        <v>83557.000775957204</v>
      </c>
      <c r="N152" s="74" t="str">
        <f t="shared" si="28"/>
        <v/>
      </c>
      <c r="O152" s="1">
        <f t="shared" si="34"/>
        <v>222.95360555378838</v>
      </c>
      <c r="P152" s="2"/>
      <c r="Q152" s="10">
        <f t="shared" si="29"/>
        <v>7631.6058466068398</v>
      </c>
      <c r="R152" s="74" t="str">
        <f t="shared" si="30"/>
        <v/>
      </c>
      <c r="S152" s="13" t="str">
        <f t="shared" si="19"/>
        <v/>
      </c>
      <c r="T152" s="101" t="s">
        <v>6</v>
      </c>
      <c r="U152" s="13" t="str">
        <f t="shared" si="20"/>
        <v/>
      </c>
      <c r="V152" s="12" t="s">
        <v>6</v>
      </c>
      <c r="W152" s="13" t="str">
        <f t="shared" si="21"/>
        <v/>
      </c>
      <c r="X152" s="12" t="s">
        <v>6</v>
      </c>
      <c r="Y152" t="b">
        <f t="shared" si="22"/>
        <v>1</v>
      </c>
      <c r="Z152" s="31"/>
    </row>
    <row r="153" spans="1:26">
      <c r="A153" s="65">
        <v>1</v>
      </c>
      <c r="B153" s="67">
        <f t="shared" si="35"/>
        <v>44010.75</v>
      </c>
      <c r="C153" s="75">
        <f t="shared" si="31"/>
        <v>4896.6026442651637</v>
      </c>
      <c r="D153" s="16"/>
      <c r="E153" s="77">
        <f t="shared" si="32"/>
        <v>164097.51762162911</v>
      </c>
      <c r="F153" s="74" t="str">
        <f t="shared" si="18"/>
        <v/>
      </c>
      <c r="G153" s="1">
        <f t="shared" si="23"/>
        <v>1851.1267215483751</v>
      </c>
      <c r="H153" s="1" t="str">
        <f t="shared" si="24"/>
        <v/>
      </c>
      <c r="I153" s="94">
        <f t="shared" si="25"/>
        <v>69863.435076348309</v>
      </c>
      <c r="J153" s="74" t="str">
        <f t="shared" si="26"/>
        <v/>
      </c>
      <c r="K153" s="1">
        <f t="shared" si="33"/>
        <v>2816.454071768992</v>
      </c>
      <c r="L153" s="2"/>
      <c r="M153" s="7">
        <f t="shared" si="27"/>
        <v>86373.4548477262</v>
      </c>
      <c r="N153" s="74" t="str">
        <f t="shared" si="28"/>
        <v/>
      </c>
      <c r="O153" s="1">
        <f t="shared" si="34"/>
        <v>229.02185094774211</v>
      </c>
      <c r="P153" s="2"/>
      <c r="Q153" s="10">
        <f t="shared" si="29"/>
        <v>7860.6276975545816</v>
      </c>
      <c r="R153" s="74" t="str">
        <f t="shared" si="30"/>
        <v/>
      </c>
      <c r="S153" s="13" t="str">
        <f t="shared" si="19"/>
        <v/>
      </c>
      <c r="T153" s="101" t="s">
        <v>6</v>
      </c>
      <c r="U153" s="13" t="str">
        <f t="shared" si="20"/>
        <v/>
      </c>
      <c r="V153" s="12" t="s">
        <v>6</v>
      </c>
      <c r="W153" s="13" t="str">
        <f t="shared" si="21"/>
        <v/>
      </c>
      <c r="X153" s="12" t="s">
        <v>6</v>
      </c>
      <c r="Y153" t="b">
        <f t="shared" si="22"/>
        <v>1</v>
      </c>
      <c r="Z153" s="31"/>
    </row>
    <row r="154" spans="1:26">
      <c r="A154" s="65">
        <v>1</v>
      </c>
      <c r="B154" s="67">
        <f t="shared" si="35"/>
        <v>44011.75</v>
      </c>
      <c r="C154" s="75">
        <f t="shared" si="31"/>
        <v>5027.1276770959084</v>
      </c>
      <c r="D154" s="16"/>
      <c r="E154" s="77">
        <f t="shared" si="32"/>
        <v>169124.64529872502</v>
      </c>
      <c r="F154" s="74" t="str">
        <f t="shared" si="18"/>
        <v/>
      </c>
      <c r="G154" s="1">
        <f t="shared" si="23"/>
        <v>1898.8762387052996</v>
      </c>
      <c r="H154" s="1" t="str">
        <f t="shared" si="24"/>
        <v/>
      </c>
      <c r="I154" s="94">
        <f t="shared" si="25"/>
        <v>71762.311315053608</v>
      </c>
      <c r="J154" s="74" t="str">
        <f t="shared" si="26"/>
        <v/>
      </c>
      <c r="K154" s="1">
        <f t="shared" si="33"/>
        <v>2893.0048126313964</v>
      </c>
      <c r="L154" s="2"/>
      <c r="M154" s="7">
        <f t="shared" si="27"/>
        <v>89266.459660357592</v>
      </c>
      <c r="N154" s="74" t="str">
        <f t="shared" si="28"/>
        <v/>
      </c>
      <c r="O154" s="1">
        <f t="shared" si="34"/>
        <v>235.24662575925436</v>
      </c>
      <c r="P154" s="2"/>
      <c r="Q154" s="10">
        <f t="shared" si="29"/>
        <v>8095.8743233138357</v>
      </c>
      <c r="R154" s="74" t="str">
        <f t="shared" si="30"/>
        <v/>
      </c>
      <c r="S154" s="13" t="str">
        <f t="shared" si="19"/>
        <v/>
      </c>
      <c r="T154" s="101" t="s">
        <v>6</v>
      </c>
      <c r="U154" s="13" t="str">
        <f t="shared" si="20"/>
        <v/>
      </c>
      <c r="V154" s="12" t="s">
        <v>6</v>
      </c>
      <c r="W154" s="13" t="str">
        <f t="shared" si="21"/>
        <v/>
      </c>
      <c r="X154" s="12" t="s">
        <v>6</v>
      </c>
      <c r="Y154" t="b">
        <f t="shared" si="22"/>
        <v>1</v>
      </c>
      <c r="Z154" s="31"/>
    </row>
    <row r="155" spans="1:26">
      <c r="A155" s="65">
        <v>1</v>
      </c>
      <c r="B155" s="67">
        <f t="shared" si="35"/>
        <v>44012.75</v>
      </c>
      <c r="C155" s="75">
        <f t="shared" si="31"/>
        <v>5160.8632349788386</v>
      </c>
      <c r="D155" s="16"/>
      <c r="E155" s="77">
        <f t="shared" si="32"/>
        <v>174285.50853370386</v>
      </c>
      <c r="F155" s="74" t="str">
        <f t="shared" si="18"/>
        <v/>
      </c>
      <c r="G155" s="1">
        <f t="shared" si="23"/>
        <v>1947.7076305278915</v>
      </c>
      <c r="H155" s="1" t="str">
        <f t="shared" si="24"/>
        <v/>
      </c>
      <c r="I155" s="94">
        <f t="shared" si="25"/>
        <v>73710.018945581498</v>
      </c>
      <c r="J155" s="74" t="str">
        <f t="shared" si="26"/>
        <v/>
      </c>
      <c r="K155" s="1">
        <f t="shared" si="33"/>
        <v>2971.5241279301786</v>
      </c>
      <c r="L155" s="2"/>
      <c r="M155" s="7">
        <f t="shared" si="27"/>
        <v>92237.983788287776</v>
      </c>
      <c r="N155" s="74" t="str">
        <f t="shared" si="28"/>
        <v/>
      </c>
      <c r="O155" s="1">
        <f t="shared" si="34"/>
        <v>241.63147652075878</v>
      </c>
      <c r="P155" s="2"/>
      <c r="Q155" s="10">
        <f t="shared" si="29"/>
        <v>8337.5057998345947</v>
      </c>
      <c r="R155" s="74" t="str">
        <f t="shared" si="30"/>
        <v/>
      </c>
      <c r="S155" s="13" t="str">
        <f t="shared" si="19"/>
        <v/>
      </c>
      <c r="T155" s="101" t="s">
        <v>6</v>
      </c>
      <c r="U155" s="13" t="str">
        <f t="shared" si="20"/>
        <v/>
      </c>
      <c r="V155" s="12" t="s">
        <v>6</v>
      </c>
      <c r="W155" s="13" t="str">
        <f t="shared" si="21"/>
        <v/>
      </c>
      <c r="X155" s="12" t="s">
        <v>6</v>
      </c>
      <c r="Y155" t="b">
        <f t="shared" si="22"/>
        <v>1</v>
      </c>
      <c r="Z155" s="31"/>
    </row>
    <row r="156" spans="1:26">
      <c r="A156" s="65">
        <v>1</v>
      </c>
      <c r="B156" s="67">
        <f t="shared" si="35"/>
        <v>44013.75</v>
      </c>
      <c r="C156" s="75">
        <f t="shared" si="31"/>
        <v>5297.8729858153674</v>
      </c>
      <c r="D156" s="16"/>
      <c r="E156" s="77">
        <f t="shared" si="32"/>
        <v>179583.38151951923</v>
      </c>
      <c r="F156" s="74" t="str">
        <f t="shared" si="18"/>
        <v/>
      </c>
      <c r="G156" s="1">
        <f t="shared" si="23"/>
        <v>1997.6367144937226</v>
      </c>
      <c r="H156" s="1" t="str">
        <f t="shared" si="24"/>
        <v/>
      </c>
      <c r="I156" s="94">
        <f t="shared" si="25"/>
        <v>75707.655660075223</v>
      </c>
      <c r="J156" s="74" t="str">
        <f t="shared" si="26"/>
        <v/>
      </c>
      <c r="K156" s="1">
        <f t="shared" si="33"/>
        <v>3052.0562697050941</v>
      </c>
      <c r="L156" s="2"/>
      <c r="M156" s="7">
        <f t="shared" si="27"/>
        <v>95290.040057992868</v>
      </c>
      <c r="N156" s="74" t="str">
        <f t="shared" si="28"/>
        <v/>
      </c>
      <c r="O156" s="1">
        <f t="shared" si="34"/>
        <v>248.18000161653387</v>
      </c>
      <c r="P156" s="2"/>
      <c r="Q156" s="10">
        <f t="shared" si="29"/>
        <v>8585.685801451129</v>
      </c>
      <c r="R156" s="74" t="str">
        <f t="shared" si="30"/>
        <v/>
      </c>
      <c r="S156" s="13" t="str">
        <f t="shared" si="19"/>
        <v/>
      </c>
      <c r="T156" s="101" t="s">
        <v>6</v>
      </c>
      <c r="U156" s="13" t="str">
        <f t="shared" si="20"/>
        <v/>
      </c>
      <c r="V156" s="12" t="s">
        <v>6</v>
      </c>
      <c r="W156" s="13" t="str">
        <f t="shared" si="21"/>
        <v/>
      </c>
      <c r="X156" s="12" t="s">
        <v>6</v>
      </c>
      <c r="Y156" t="b">
        <f t="shared" si="22"/>
        <v>1</v>
      </c>
      <c r="Z156" s="31"/>
    </row>
    <row r="157" spans="1:26">
      <c r="A157" s="65">
        <v>1</v>
      </c>
      <c r="B157" s="67">
        <f t="shared" si="35"/>
        <v>44014.75</v>
      </c>
      <c r="C157" s="75">
        <f t="shared" si="31"/>
        <v>5438.2209556821908</v>
      </c>
      <c r="D157" s="16"/>
      <c r="E157" s="77">
        <f t="shared" si="32"/>
        <v>185021.60247520142</v>
      </c>
      <c r="F157" s="74" t="str">
        <f t="shared" si="18"/>
        <v/>
      </c>
      <c r="G157" s="1">
        <f t="shared" si="23"/>
        <v>2048.6789905827591</v>
      </c>
      <c r="H157" s="1" t="str">
        <f t="shared" si="24"/>
        <v/>
      </c>
      <c r="I157" s="94">
        <f t="shared" si="25"/>
        <v>77756.334650657984</v>
      </c>
      <c r="J157" s="74" t="str">
        <f t="shared" si="26"/>
        <v/>
      </c>
      <c r="K157" s="1">
        <f t="shared" si="33"/>
        <v>3134.6461148575522</v>
      </c>
      <c r="L157" s="2"/>
      <c r="M157" s="7">
        <f t="shared" si="27"/>
        <v>98424.686172850415</v>
      </c>
      <c r="N157" s="74" t="str">
        <f t="shared" si="28"/>
        <v/>
      </c>
      <c r="O157" s="1">
        <f t="shared" si="34"/>
        <v>254.89585024190237</v>
      </c>
      <c r="P157" s="2"/>
      <c r="Q157" s="10">
        <f t="shared" si="29"/>
        <v>8840.5816516930317</v>
      </c>
      <c r="R157" s="74" t="str">
        <f t="shared" si="30"/>
        <v/>
      </c>
      <c r="S157" s="13" t="str">
        <f t="shared" si="19"/>
        <v/>
      </c>
      <c r="T157" s="101" t="s">
        <v>6</v>
      </c>
      <c r="U157" s="13" t="str">
        <f t="shared" si="20"/>
        <v/>
      </c>
      <c r="V157" s="12" t="s">
        <v>6</v>
      </c>
      <c r="W157" s="13" t="str">
        <f t="shared" si="21"/>
        <v/>
      </c>
      <c r="X157" s="12" t="s">
        <v>6</v>
      </c>
      <c r="Y157" t="b">
        <f t="shared" si="22"/>
        <v>1</v>
      </c>
      <c r="Z157" s="31"/>
    </row>
    <row r="158" spans="1:26">
      <c r="A158" s="65">
        <v>1</v>
      </c>
      <c r="B158" s="67">
        <f t="shared" si="35"/>
        <v>44015.75</v>
      </c>
      <c r="C158" s="75">
        <f t="shared" si="31"/>
        <v>5581.97146796179</v>
      </c>
      <c r="D158" s="16"/>
      <c r="E158" s="77">
        <f t="shared" si="32"/>
        <v>190603.57394316321</v>
      </c>
      <c r="F158" s="74" t="str">
        <f t="shared" si="18"/>
        <v/>
      </c>
      <c r="G158" s="1">
        <f t="shared" si="23"/>
        <v>2100.8495962126913</v>
      </c>
      <c r="H158" s="1" t="str">
        <f t="shared" si="24"/>
        <v/>
      </c>
      <c r="I158" s="94">
        <f t="shared" si="25"/>
        <v>79857.184246870675</v>
      </c>
      <c r="J158" s="74" t="str">
        <f t="shared" si="26"/>
        <v/>
      </c>
      <c r="K158" s="1">
        <f t="shared" si="33"/>
        <v>3219.339150534388</v>
      </c>
      <c r="L158" s="2"/>
      <c r="M158" s="7">
        <f t="shared" si="27"/>
        <v>101644.02532338481</v>
      </c>
      <c r="N158" s="74" t="str">
        <f t="shared" si="28"/>
        <v/>
      </c>
      <c r="O158" s="1">
        <f t="shared" si="34"/>
        <v>261.78272121470303</v>
      </c>
      <c r="P158" s="2"/>
      <c r="Q158" s="10">
        <f t="shared" si="29"/>
        <v>9102.3643729077339</v>
      </c>
      <c r="R158" s="74" t="str">
        <f t="shared" si="30"/>
        <v/>
      </c>
      <c r="S158" s="13" t="str">
        <f t="shared" si="19"/>
        <v/>
      </c>
      <c r="T158" s="101" t="s">
        <v>6</v>
      </c>
      <c r="U158" s="13" t="str">
        <f t="shared" si="20"/>
        <v/>
      </c>
      <c r="V158" s="12" t="s">
        <v>6</v>
      </c>
      <c r="W158" s="13" t="str">
        <f t="shared" si="21"/>
        <v/>
      </c>
      <c r="X158" s="12" t="s">
        <v>6</v>
      </c>
      <c r="Y158" t="b">
        <f t="shared" si="22"/>
        <v>1</v>
      </c>
      <c r="Z158" s="31"/>
    </row>
    <row r="159" spans="1:26">
      <c r="A159" s="65">
        <v>1</v>
      </c>
      <c r="B159" s="67">
        <f t="shared" si="35"/>
        <v>44016.75</v>
      </c>
      <c r="C159" s="75">
        <f t="shared" si="31"/>
        <v>5729.1890777014487</v>
      </c>
      <c r="D159" s="16"/>
      <c r="E159" s="77">
        <f t="shared" si="32"/>
        <v>196332.76302086466</v>
      </c>
      <c r="F159" s="74" t="str">
        <f t="shared" si="18"/>
        <v/>
      </c>
      <c r="G159" s="1">
        <f t="shared" si="23"/>
        <v>2154.1632584847607</v>
      </c>
      <c r="H159" s="1" t="str">
        <f t="shared" si="24"/>
        <v/>
      </c>
      <c r="I159" s="94">
        <f t="shared" si="25"/>
        <v>82011.347505355428</v>
      </c>
      <c r="J159" s="74" t="str">
        <f t="shared" si="26"/>
        <v/>
      </c>
      <c r="K159" s="1">
        <f t="shared" si="33"/>
        <v>3306.181457586486</v>
      </c>
      <c r="L159" s="2"/>
      <c r="M159" s="7">
        <f t="shared" si="27"/>
        <v>104950.20678097129</v>
      </c>
      <c r="N159" s="74" t="str">
        <f t="shared" si="28"/>
        <v/>
      </c>
      <c r="O159" s="1">
        <f t="shared" si="34"/>
        <v>268.84436163021729</v>
      </c>
      <c r="P159" s="2"/>
      <c r="Q159" s="10">
        <f t="shared" si="29"/>
        <v>9371.2087345379514</v>
      </c>
      <c r="R159" s="74" t="str">
        <f t="shared" si="30"/>
        <v/>
      </c>
      <c r="S159" s="13" t="str">
        <f t="shared" si="19"/>
        <v/>
      </c>
      <c r="T159" s="101" t="s">
        <v>6</v>
      </c>
      <c r="U159" s="13" t="str">
        <f t="shared" si="20"/>
        <v/>
      </c>
      <c r="V159" s="12" t="s">
        <v>6</v>
      </c>
      <c r="W159" s="13" t="str">
        <f t="shared" si="21"/>
        <v/>
      </c>
      <c r="X159" s="12" t="s">
        <v>6</v>
      </c>
      <c r="Y159" t="b">
        <f t="shared" si="22"/>
        <v>1</v>
      </c>
      <c r="Z159" s="31"/>
    </row>
    <row r="160" spans="1:26">
      <c r="A160" s="65">
        <v>1</v>
      </c>
      <c r="B160" s="67">
        <f t="shared" si="35"/>
        <v>44017.75</v>
      </c>
      <c r="C160" s="75">
        <f t="shared" si="31"/>
        <v>5879.9385009740945</v>
      </c>
      <c r="D160" s="16"/>
      <c r="E160" s="77">
        <f t="shared" si="32"/>
        <v>202212.70152183875</v>
      </c>
      <c r="F160" s="74" t="str">
        <f t="shared" si="18"/>
        <v/>
      </c>
      <c r="G160" s="1">
        <f t="shared" si="23"/>
        <v>2208.6342436341288</v>
      </c>
      <c r="H160" s="1" t="str">
        <f t="shared" si="24"/>
        <v/>
      </c>
      <c r="I160" s="94">
        <f t="shared" si="25"/>
        <v>84219.98174898955</v>
      </c>
      <c r="J160" s="74" t="str">
        <f t="shared" si="26"/>
        <v/>
      </c>
      <c r="K160" s="1">
        <f t="shared" si="33"/>
        <v>3395.2196919895587</v>
      </c>
      <c r="L160" s="2"/>
      <c r="M160" s="7">
        <f t="shared" si="27"/>
        <v>108345.42647296085</v>
      </c>
      <c r="N160" s="74" t="str">
        <f t="shared" si="28"/>
        <v/>
      </c>
      <c r="O160" s="1">
        <f t="shared" si="34"/>
        <v>276.08456535038761</v>
      </c>
      <c r="P160" s="2"/>
      <c r="Q160" s="10">
        <f t="shared" si="29"/>
        <v>9647.2932998883389</v>
      </c>
      <c r="R160" s="74" t="str">
        <f t="shared" si="30"/>
        <v/>
      </c>
      <c r="S160" s="13" t="str">
        <f t="shared" si="19"/>
        <v/>
      </c>
      <c r="T160" s="101" t="s">
        <v>6</v>
      </c>
      <c r="U160" s="13" t="str">
        <f t="shared" si="20"/>
        <v/>
      </c>
      <c r="V160" s="12" t="s">
        <v>6</v>
      </c>
      <c r="W160" s="13" t="str">
        <f t="shared" si="21"/>
        <v/>
      </c>
      <c r="X160" s="12" t="s">
        <v>6</v>
      </c>
      <c r="Y160" t="b">
        <f t="shared" si="22"/>
        <v>1</v>
      </c>
      <c r="Z160" s="31"/>
    </row>
    <row r="161" spans="1:26">
      <c r="A161" s="65">
        <v>1</v>
      </c>
      <c r="B161" s="67">
        <f t="shared" si="35"/>
        <v>44018.75</v>
      </c>
      <c r="C161" s="75">
        <f t="shared" si="31"/>
        <v>6034.2845390058064</v>
      </c>
      <c r="D161" s="16"/>
      <c r="E161" s="77">
        <f t="shared" si="32"/>
        <v>208246.98606084456</v>
      </c>
      <c r="F161" s="74" t="str">
        <f t="shared" si="18"/>
        <v/>
      </c>
      <c r="G161" s="1">
        <f t="shared" si="23"/>
        <v>2264.2763035779094</v>
      </c>
      <c r="H161" s="1" t="str">
        <f t="shared" si="24"/>
        <v/>
      </c>
      <c r="I161" s="94">
        <f t="shared" si="25"/>
        <v>86484.258052567457</v>
      </c>
      <c r="J161" s="74" t="str">
        <f t="shared" si="26"/>
        <v/>
      </c>
      <c r="K161" s="1">
        <f t="shared" si="33"/>
        <v>3486.5010641100798</v>
      </c>
      <c r="L161" s="2"/>
      <c r="M161" s="7">
        <f t="shared" si="27"/>
        <v>111831.92753707094</v>
      </c>
      <c r="N161" s="74" t="str">
        <f t="shared" si="28"/>
        <v/>
      </c>
      <c r="O161" s="1">
        <f t="shared" si="34"/>
        <v>283.50717131781278</v>
      </c>
      <c r="P161" s="2"/>
      <c r="Q161" s="10">
        <f t="shared" si="29"/>
        <v>9930.800471206152</v>
      </c>
      <c r="R161" s="74" t="str">
        <f t="shared" si="30"/>
        <v/>
      </c>
      <c r="S161" s="13" t="str">
        <f t="shared" si="19"/>
        <v/>
      </c>
      <c r="T161" s="101" t="s">
        <v>6</v>
      </c>
      <c r="U161" s="13" t="str">
        <f t="shared" si="20"/>
        <v/>
      </c>
      <c r="V161" s="12" t="s">
        <v>6</v>
      </c>
      <c r="W161" s="13" t="str">
        <f t="shared" si="21"/>
        <v/>
      </c>
      <c r="X161" s="12" t="s">
        <v>6</v>
      </c>
      <c r="Y161" t="b">
        <f t="shared" si="22"/>
        <v>1</v>
      </c>
      <c r="Z161" s="31"/>
    </row>
    <row r="162" spans="1:26">
      <c r="A162" s="65">
        <v>1</v>
      </c>
      <c r="B162" s="67">
        <f t="shared" si="35"/>
        <v>44019.75</v>
      </c>
      <c r="C162" s="75">
        <f t="shared" si="31"/>
        <v>6192.291996832937</v>
      </c>
      <c r="D162" s="16"/>
      <c r="E162" s="77">
        <f t="shared" si="32"/>
        <v>214439.2780576775</v>
      </c>
      <c r="F162" s="74" t="str">
        <f t="shared" si="18"/>
        <v/>
      </c>
      <c r="G162" s="1">
        <f t="shared" si="23"/>
        <v>2321.1026194532697</v>
      </c>
      <c r="H162" s="1" t="str">
        <f t="shared" si="24"/>
        <v/>
      </c>
      <c r="I162" s="94">
        <f t="shared" si="25"/>
        <v>88805.360672020732</v>
      </c>
      <c r="J162" s="74" t="str">
        <f t="shared" si="26"/>
        <v/>
      </c>
      <c r="K162" s="1">
        <f t="shared" si="33"/>
        <v>3580.0733156950296</v>
      </c>
      <c r="L162" s="2"/>
      <c r="M162" s="7">
        <f t="shared" si="27"/>
        <v>115412.00085276597</v>
      </c>
      <c r="N162" s="74" t="str">
        <f t="shared" si="28"/>
        <v/>
      </c>
      <c r="O162" s="1">
        <f t="shared" si="34"/>
        <v>291.11606168465369</v>
      </c>
      <c r="P162" s="2"/>
      <c r="Q162" s="10">
        <f t="shared" si="29"/>
        <v>10221.916532890806</v>
      </c>
      <c r="R162" s="74" t="str">
        <f t="shared" si="30"/>
        <v/>
      </c>
      <c r="S162" s="13" t="str">
        <f t="shared" si="19"/>
        <v/>
      </c>
      <c r="T162" s="101" t="s">
        <v>6</v>
      </c>
      <c r="U162" s="13" t="str">
        <f t="shared" si="20"/>
        <v/>
      </c>
      <c r="V162" s="12" t="s">
        <v>6</v>
      </c>
      <c r="W162" s="13" t="str">
        <f t="shared" si="21"/>
        <v/>
      </c>
      <c r="X162" s="12" t="s">
        <v>6</v>
      </c>
      <c r="Y162" t="b">
        <f t="shared" si="22"/>
        <v>1</v>
      </c>
      <c r="Z162" s="31"/>
    </row>
    <row r="163" spans="1:26">
      <c r="A163" s="65">
        <v>1</v>
      </c>
      <c r="B163" s="67">
        <f t="shared" si="35"/>
        <v>44020.75</v>
      </c>
      <c r="C163" s="75">
        <f t="shared" si="31"/>
        <v>6354.0255962436786</v>
      </c>
      <c r="D163" s="16"/>
      <c r="E163" s="77">
        <f t="shared" si="32"/>
        <v>220793.30365392118</v>
      </c>
      <c r="F163" s="74" t="str">
        <f t="shared" si="18"/>
        <v/>
      </c>
      <c r="G163" s="1">
        <f t="shared" si="23"/>
        <v>2379.1257420376969</v>
      </c>
      <c r="H163" s="1" t="str">
        <f t="shared" si="24"/>
        <v/>
      </c>
      <c r="I163" s="94">
        <f t="shared" si="25"/>
        <v>91184.486414058425</v>
      </c>
      <c r="J163" s="74" t="str">
        <f t="shared" si="26"/>
        <v/>
      </c>
      <c r="K163" s="1">
        <f t="shared" si="33"/>
        <v>3675.9846944597552</v>
      </c>
      <c r="L163" s="2"/>
      <c r="M163" s="7">
        <f t="shared" si="27"/>
        <v>119087.98554722572</v>
      </c>
      <c r="N163" s="74" t="str">
        <f t="shared" si="28"/>
        <v/>
      </c>
      <c r="O163" s="1">
        <f t="shared" si="34"/>
        <v>298.91515974622831</v>
      </c>
      <c r="P163" s="2"/>
      <c r="Q163" s="10">
        <f t="shared" si="29"/>
        <v>10520.831692637033</v>
      </c>
      <c r="R163" s="74" t="str">
        <f t="shared" si="30"/>
        <v/>
      </c>
      <c r="S163" s="13" t="str">
        <f t="shared" si="19"/>
        <v/>
      </c>
      <c r="T163" s="101" t="s">
        <v>6</v>
      </c>
      <c r="U163" s="13" t="str">
        <f t="shared" si="20"/>
        <v/>
      </c>
      <c r="V163" s="12" t="s">
        <v>6</v>
      </c>
      <c r="W163" s="13" t="str">
        <f t="shared" si="21"/>
        <v/>
      </c>
      <c r="X163" s="12" t="s">
        <v>6</v>
      </c>
      <c r="Y163" t="b">
        <f t="shared" si="22"/>
        <v>1</v>
      </c>
      <c r="Z163" s="31"/>
    </row>
    <row r="164" spans="1:26">
      <c r="A164" s="65">
        <v>1</v>
      </c>
      <c r="B164" s="67">
        <f t="shared" si="35"/>
        <v>44021.75</v>
      </c>
      <c r="C164" s="75">
        <f t="shared" si="31"/>
        <v>6519.5498827563424</v>
      </c>
      <c r="D164" s="16"/>
      <c r="E164" s="77">
        <f t="shared" si="32"/>
        <v>227312.85353667752</v>
      </c>
      <c r="F164" s="74" t="str">
        <f t="shared" si="18"/>
        <v/>
      </c>
      <c r="G164" s="1">
        <f t="shared" si="23"/>
        <v>2438.3575289436931</v>
      </c>
      <c r="H164" s="1" t="str">
        <f t="shared" si="24"/>
        <v/>
      </c>
      <c r="I164" s="94">
        <f t="shared" si="25"/>
        <v>93622.843943002124</v>
      </c>
      <c r="J164" s="74" t="str">
        <f t="shared" si="26"/>
        <v/>
      </c>
      <c r="K164" s="1">
        <f t="shared" si="33"/>
        <v>3774.2839261439271</v>
      </c>
      <c r="L164" s="2"/>
      <c r="M164" s="7">
        <f t="shared" si="27"/>
        <v>122862.26947336964</v>
      </c>
      <c r="N164" s="74" t="str">
        <f t="shared" si="28"/>
        <v/>
      </c>
      <c r="O164" s="1">
        <f t="shared" si="34"/>
        <v>306.90842766872277</v>
      </c>
      <c r="P164" s="2"/>
      <c r="Q164" s="10">
        <f t="shared" si="29"/>
        <v>10827.740120305756</v>
      </c>
      <c r="R164" s="74" t="str">
        <f t="shared" si="30"/>
        <v/>
      </c>
      <c r="S164" s="13" t="str">
        <f t="shared" si="19"/>
        <v/>
      </c>
      <c r="T164" s="101" t="s">
        <v>6</v>
      </c>
      <c r="U164" s="13" t="str">
        <f t="shared" si="20"/>
        <v/>
      </c>
      <c r="V164" s="12" t="s">
        <v>6</v>
      </c>
      <c r="W164" s="13" t="str">
        <f t="shared" si="21"/>
        <v/>
      </c>
      <c r="X164" s="12" t="s">
        <v>6</v>
      </c>
      <c r="Y164" t="b">
        <f t="shared" si="22"/>
        <v>1</v>
      </c>
      <c r="Z164" s="31"/>
    </row>
    <row r="165" spans="1:26">
      <c r="A165" s="65">
        <v>1</v>
      </c>
      <c r="B165" s="67">
        <f t="shared" si="35"/>
        <v>44022.75</v>
      </c>
      <c r="C165" s="75">
        <f t="shared" si="31"/>
        <v>6688.9291263819323</v>
      </c>
      <c r="D165" s="16"/>
      <c r="E165" s="77">
        <f t="shared" si="32"/>
        <v>234001.78266305945</v>
      </c>
      <c r="F165" s="74" t="str">
        <f t="shared" si="18"/>
        <v/>
      </c>
      <c r="G165" s="1">
        <f t="shared" si="23"/>
        <v>2498.8090784806218</v>
      </c>
      <c r="H165" s="1" t="str">
        <f t="shared" si="24"/>
        <v/>
      </c>
      <c r="I165" s="94">
        <f t="shared" si="25"/>
        <v>96121.653021482751</v>
      </c>
      <c r="J165" s="74" t="str">
        <f t="shared" si="26"/>
        <v/>
      </c>
      <c r="K165" s="1">
        <f t="shared" si="33"/>
        <v>3875.0201839012079</v>
      </c>
      <c r="L165" s="2"/>
      <c r="M165" s="7">
        <f t="shared" si="27"/>
        <v>126737.28965727086</v>
      </c>
      <c r="N165" s="74" t="str">
        <f t="shared" si="28"/>
        <v/>
      </c>
      <c r="O165" s="1">
        <f t="shared" si="34"/>
        <v>315.099864000092</v>
      </c>
      <c r="P165" s="2"/>
      <c r="Q165" s="10">
        <f t="shared" si="29"/>
        <v>11142.839984305849</v>
      </c>
      <c r="R165" s="74" t="str">
        <f t="shared" si="30"/>
        <v/>
      </c>
      <c r="S165" s="13" t="str">
        <f t="shared" si="19"/>
        <v/>
      </c>
      <c r="T165" s="101" t="s">
        <v>6</v>
      </c>
      <c r="U165" s="13" t="str">
        <f t="shared" si="20"/>
        <v/>
      </c>
      <c r="V165" s="12" t="s">
        <v>6</v>
      </c>
      <c r="W165" s="13" t="str">
        <f t="shared" si="21"/>
        <v/>
      </c>
      <c r="X165" s="12" t="s">
        <v>6</v>
      </c>
      <c r="Y165" t="b">
        <f t="shared" si="22"/>
        <v>1</v>
      </c>
      <c r="Z165" s="31"/>
    </row>
    <row r="166" spans="1:26">
      <c r="A166" s="65">
        <v>1</v>
      </c>
      <c r="B166" s="67">
        <f t="shared" si="35"/>
        <v>44023.75</v>
      </c>
      <c r="C166" s="75">
        <f t="shared" si="31"/>
        <v>6862.2272159144632</v>
      </c>
      <c r="D166" s="16"/>
      <c r="E166" s="77">
        <f t="shared" si="32"/>
        <v>240864.00987897391</v>
      </c>
      <c r="F166" s="74" t="str">
        <f t="shared" si="18"/>
        <v/>
      </c>
      <c r="G166" s="1">
        <f t="shared" si="23"/>
        <v>2560.4906600775835</v>
      </c>
      <c r="H166" s="1" t="str">
        <f t="shared" si="24"/>
        <v/>
      </c>
      <c r="I166" s="94">
        <f t="shared" si="25"/>
        <v>98682.143681560337</v>
      </c>
      <c r="J166" s="74" t="str">
        <f t="shared" si="26"/>
        <v/>
      </c>
      <c r="K166" s="1">
        <f t="shared" si="33"/>
        <v>3978.2430548840207</v>
      </c>
      <c r="L166" s="2"/>
      <c r="M166" s="7">
        <f t="shared" si="27"/>
        <v>130715.53271215488</v>
      </c>
      <c r="N166" s="74" t="str">
        <f t="shared" si="28"/>
        <v/>
      </c>
      <c r="O166" s="1">
        <f t="shared" si="34"/>
        <v>323.49350095287758</v>
      </c>
      <c r="P166" s="2"/>
      <c r="Q166" s="10">
        <f t="shared" si="29"/>
        <v>11466.333485258727</v>
      </c>
      <c r="R166" s="74" t="str">
        <f t="shared" si="30"/>
        <v/>
      </c>
      <c r="S166" s="13" t="str">
        <f t="shared" si="19"/>
        <v/>
      </c>
      <c r="T166" s="101" t="s">
        <v>6</v>
      </c>
      <c r="U166" s="13" t="str">
        <f t="shared" si="20"/>
        <v/>
      </c>
      <c r="V166" s="12" t="s">
        <v>6</v>
      </c>
      <c r="W166" s="13" t="str">
        <f t="shared" si="21"/>
        <v/>
      </c>
      <c r="X166" s="12" t="s">
        <v>6</v>
      </c>
      <c r="Y166" t="b">
        <f t="shared" si="22"/>
        <v>1</v>
      </c>
      <c r="Z166" s="31"/>
    </row>
    <row r="167" spans="1:26">
      <c r="A167" s="65">
        <v>1</v>
      </c>
      <c r="B167" s="67">
        <f t="shared" si="35"/>
        <v>44024.75</v>
      </c>
      <c r="C167" s="75">
        <f t="shared" si="31"/>
        <v>7039.5075464906695</v>
      </c>
      <c r="D167" s="16"/>
      <c r="E167" s="77">
        <f t="shared" si="32"/>
        <v>247903.51742546458</v>
      </c>
      <c r="F167" s="74" t="str">
        <f t="shared" si="18"/>
        <v/>
      </c>
      <c r="G167" s="1">
        <f t="shared" si="23"/>
        <v>2623.4116411627829</v>
      </c>
      <c r="H167" s="1" t="str">
        <f t="shared" si="24"/>
        <v/>
      </c>
      <c r="I167" s="94">
        <f t="shared" si="25"/>
        <v>101305.55532272311</v>
      </c>
      <c r="J167" s="74" t="str">
        <f t="shared" si="26"/>
        <v/>
      </c>
      <c r="K167" s="1">
        <f t="shared" si="33"/>
        <v>4084.0025038805452</v>
      </c>
      <c r="L167" s="2"/>
      <c r="M167" s="7">
        <f t="shared" si="27"/>
        <v>134799.53521603541</v>
      </c>
      <c r="N167" s="74" t="str">
        <f t="shared" si="28"/>
        <v/>
      </c>
      <c r="O167" s="1">
        <f t="shared" si="34"/>
        <v>332.09340144732602</v>
      </c>
      <c r="P167" s="2"/>
      <c r="Q167" s="10">
        <f t="shared" si="29"/>
        <v>11798.426886706053</v>
      </c>
      <c r="R167" s="74" t="str">
        <f t="shared" si="30"/>
        <v/>
      </c>
      <c r="S167" s="13" t="str">
        <f t="shared" si="19"/>
        <v/>
      </c>
      <c r="T167" s="101" t="s">
        <v>6</v>
      </c>
      <c r="U167" s="13" t="str">
        <f t="shared" si="20"/>
        <v/>
      </c>
      <c r="V167" s="12" t="s">
        <v>6</v>
      </c>
      <c r="W167" s="13" t="str">
        <f t="shared" si="21"/>
        <v/>
      </c>
      <c r="X167" s="12" t="s">
        <v>6</v>
      </c>
      <c r="Y167" t="b">
        <f t="shared" si="22"/>
        <v>1</v>
      </c>
      <c r="Z167" s="31"/>
    </row>
    <row r="168" spans="1:26">
      <c r="A168" s="65">
        <v>1</v>
      </c>
      <c r="B168" s="67">
        <f t="shared" si="35"/>
        <v>44025.75</v>
      </c>
      <c r="C168" s="75">
        <f t="shared" si="31"/>
        <v>7220.8329001569073</v>
      </c>
      <c r="D168" s="16"/>
      <c r="E168" s="77">
        <f t="shared" si="32"/>
        <v>255124.35032562149</v>
      </c>
      <c r="F168" s="74" t="str">
        <f t="shared" si="18"/>
        <v/>
      </c>
      <c r="G168" s="1">
        <f t="shared" si="23"/>
        <v>2687.5804103970731</v>
      </c>
      <c r="H168" s="1" t="str">
        <f t="shared" si="24"/>
        <v/>
      </c>
      <c r="I168" s="94">
        <f t="shared" si="25"/>
        <v>103993.13573312019</v>
      </c>
      <c r="J168" s="74" t="str">
        <f t="shared" si="26"/>
        <v/>
      </c>
      <c r="K168" s="1">
        <f t="shared" si="33"/>
        <v>4192.3488338569823</v>
      </c>
      <c r="L168" s="2"/>
      <c r="M168" s="7">
        <f t="shared" si="27"/>
        <v>138991.8840498924</v>
      </c>
      <c r="N168" s="74" t="str">
        <f t="shared" si="28"/>
        <v/>
      </c>
      <c r="O168" s="1">
        <f t="shared" si="34"/>
        <v>340.90365590285603</v>
      </c>
      <c r="P168" s="2"/>
      <c r="Q168" s="10">
        <f t="shared" si="29"/>
        <v>12139.330542608908</v>
      </c>
      <c r="R168" s="74" t="str">
        <f t="shared" si="30"/>
        <v/>
      </c>
      <c r="S168" s="13" t="str">
        <f t="shared" si="19"/>
        <v/>
      </c>
      <c r="T168" s="101" t="s">
        <v>6</v>
      </c>
      <c r="U168" s="13" t="str">
        <f t="shared" si="20"/>
        <v/>
      </c>
      <c r="V168" s="12" t="s">
        <v>6</v>
      </c>
      <c r="W168" s="13" t="str">
        <f t="shared" si="21"/>
        <v/>
      </c>
      <c r="X168" s="12" t="s">
        <v>6</v>
      </c>
      <c r="Y168" t="b">
        <f t="shared" si="22"/>
        <v>1</v>
      </c>
      <c r="Z168" s="31"/>
    </row>
    <row r="169" spans="1:26">
      <c r="A169" s="65">
        <v>1</v>
      </c>
      <c r="B169" s="67">
        <f t="shared" si="35"/>
        <v>44026.75</v>
      </c>
      <c r="C169" s="75">
        <f t="shared" si="31"/>
        <v>7406.2653191820136</v>
      </c>
      <c r="D169" s="16"/>
      <c r="E169" s="77">
        <f t="shared" si="32"/>
        <v>262530.6156448035</v>
      </c>
      <c r="F169" s="74" t="str">
        <f t="shared" si="18"/>
        <v/>
      </c>
      <c r="G169" s="1">
        <f t="shared" si="23"/>
        <v>2753.0042971623457</v>
      </c>
      <c r="H169" s="1" t="str">
        <f t="shared" si="24"/>
        <v/>
      </c>
      <c r="I169" s="94">
        <f t="shared" si="25"/>
        <v>106746.14003028254</v>
      </c>
      <c r="J169" s="74" t="str">
        <f t="shared" si="26"/>
        <v/>
      </c>
      <c r="K169" s="1">
        <f t="shared" si="33"/>
        <v>4303.3326432540871</v>
      </c>
      <c r="L169" s="2"/>
      <c r="M169" s="7">
        <f t="shared" si="27"/>
        <v>143295.21669314647</v>
      </c>
      <c r="N169" s="74" t="str">
        <f t="shared" si="28"/>
        <v/>
      </c>
      <c r="O169" s="1">
        <f t="shared" si="34"/>
        <v>349.92837876559798</v>
      </c>
      <c r="P169" s="2"/>
      <c r="Q169" s="10">
        <f t="shared" si="29"/>
        <v>12489.258921374507</v>
      </c>
      <c r="R169" s="74" t="str">
        <f t="shared" si="30"/>
        <v/>
      </c>
      <c r="S169" s="13" t="str">
        <f t="shared" si="19"/>
        <v/>
      </c>
      <c r="T169" s="101" t="s">
        <v>6</v>
      </c>
      <c r="U169" s="13" t="str">
        <f t="shared" si="20"/>
        <v/>
      </c>
      <c r="V169" s="12" t="s">
        <v>6</v>
      </c>
      <c r="W169" s="13" t="str">
        <f t="shared" si="21"/>
        <v/>
      </c>
      <c r="X169" s="12" t="s">
        <v>6</v>
      </c>
      <c r="Y169" t="b">
        <f t="shared" si="22"/>
        <v>1</v>
      </c>
      <c r="Z169" s="31"/>
    </row>
    <row r="170" spans="1:26">
      <c r="A170" s="65">
        <v>1</v>
      </c>
      <c r="B170" s="67">
        <f t="shared" si="35"/>
        <v>44027.75</v>
      </c>
      <c r="C170" s="75">
        <f t="shared" si="31"/>
        <v>7595.8659718515701</v>
      </c>
      <c r="D170" s="16"/>
      <c r="E170" s="77">
        <f t="shared" si="32"/>
        <v>270126.48161665507</v>
      </c>
      <c r="F170" s="74" t="str">
        <f t="shared" ref="F170:F233" si="36">IF(Z170="","",(ROUND(E170,0)-D170)/ROUND(E170,0))</f>
        <v/>
      </c>
      <c r="G170" s="1">
        <f t="shared" si="23"/>
        <v>2819.6894872090184</v>
      </c>
      <c r="H170" s="1" t="str">
        <f t="shared" si="24"/>
        <v/>
      </c>
      <c r="I170" s="94">
        <f t="shared" si="25"/>
        <v>109565.82951749155</v>
      </c>
      <c r="J170" s="74" t="str">
        <f t="shared" si="26"/>
        <v/>
      </c>
      <c r="K170" s="1">
        <f t="shared" si="33"/>
        <v>4417.0047798831456</v>
      </c>
      <c r="L170" s="2"/>
      <c r="M170" s="7">
        <f t="shared" si="27"/>
        <v>147712.22147302961</v>
      </c>
      <c r="N170" s="74" t="str">
        <f t="shared" si="28"/>
        <v/>
      </c>
      <c r="O170" s="1">
        <f t="shared" si="34"/>
        <v>359.17170475941413</v>
      </c>
      <c r="P170" s="2"/>
      <c r="Q170" s="10">
        <f t="shared" si="29"/>
        <v>12848.430626133921</v>
      </c>
      <c r="R170" s="74" t="str">
        <f t="shared" si="30"/>
        <v/>
      </c>
      <c r="S170" s="13" t="str">
        <f t="shared" ref="S170:S233" si="37">IF(OR(Y170,T170=""),"",(1/I170+1/(N-E170))*C170/A170)</f>
        <v/>
      </c>
      <c r="T170" s="101" t="s">
        <v>6</v>
      </c>
      <c r="U170" s="13" t="str">
        <f t="shared" ref="U170:U233" si="38">IF(V170="","",IF(Y170,"",K170/(I170*A170)))</f>
        <v/>
      </c>
      <c r="V170" s="12" t="s">
        <v>6</v>
      </c>
      <c r="W170" s="13" t="str">
        <f t="shared" ref="W170:W233" si="39">IF(X170="","",IF(Y170,"",O170/(I170*A170)))</f>
        <v/>
      </c>
      <c r="X170" s="12" t="s">
        <v>6</v>
      </c>
      <c r="Y170" t="b">
        <f t="shared" ref="Y170:Y233" si="40">OR(D170="",L170="",P170="",NOT(Z170=""))</f>
        <v>1</v>
      </c>
      <c r="Z170" s="31"/>
    </row>
    <row r="171" spans="1:26">
      <c r="A171" s="65">
        <v>1</v>
      </c>
      <c r="B171" s="67">
        <f t="shared" si="35"/>
        <v>44028.75</v>
      </c>
      <c r="C171" s="75">
        <f t="shared" si="31"/>
        <v>7789.6950104818097</v>
      </c>
      <c r="D171" s="16"/>
      <c r="E171" s="77">
        <f t="shared" si="32"/>
        <v>277916.17662713688</v>
      </c>
      <c r="F171" s="74" t="str">
        <f t="shared" si="36"/>
        <v/>
      </c>
      <c r="G171" s="1">
        <f t="shared" ref="G171:G234" si="41">IF(Y171,I170*(at*(N-E170)/(I170+N-E170)-bt-ct)*A171,I171-I170)</f>
        <v>2887.6409343714222</v>
      </c>
      <c r="H171" s="1" t="str">
        <f t="shared" ref="H171:H234" si="42">IF(AND(Y171,Z171=""),"",D171-L171-P171)</f>
        <v/>
      </c>
      <c r="I171" s="94">
        <f t="shared" ref="I171:I234" si="43">IF(Y171,I170+G171,E171-M171-Q171)</f>
        <v>112453.47045186297</v>
      </c>
      <c r="J171" s="74" t="str">
        <f t="shared" ref="J171:J234" si="44">IF(Z171="","",(ROUND(I171,0)-H171)/ROUND(I171,0))</f>
        <v/>
      </c>
      <c r="K171" s="1">
        <f t="shared" si="33"/>
        <v>4533.4162912628735</v>
      </c>
      <c r="L171" s="2"/>
      <c r="M171" s="7">
        <f t="shared" ref="M171:M234" si="45">IF(Y171,M170+K171,L171)</f>
        <v>152245.63776429248</v>
      </c>
      <c r="N171" s="74" t="str">
        <f t="shared" ref="N171:N234" si="46">IF(Z171="","",(L171-ROUND(M171,0))/ROUND(M171,0))</f>
        <v/>
      </c>
      <c r="O171" s="1">
        <f t="shared" si="34"/>
        <v>368.63778484751015</v>
      </c>
      <c r="P171" s="2"/>
      <c r="Q171" s="10">
        <f t="shared" ref="Q171:Q234" si="47">IF(Y171,Q170+O171,P171)</f>
        <v>13217.06841098143</v>
      </c>
      <c r="R171" s="74" t="str">
        <f t="shared" ref="R171:R234" si="48">IF(Z171="","",(ROUND(Q171,0)-P171)/ROUND(Q171,0))</f>
        <v/>
      </c>
      <c r="S171" s="13" t="str">
        <f t="shared" si="37"/>
        <v/>
      </c>
      <c r="T171" s="101" t="s">
        <v>6</v>
      </c>
      <c r="U171" s="13" t="str">
        <f t="shared" si="38"/>
        <v/>
      </c>
      <c r="V171" s="12" t="s">
        <v>6</v>
      </c>
      <c r="W171" s="13" t="str">
        <f t="shared" si="39"/>
        <v/>
      </c>
      <c r="X171" s="12" t="s">
        <v>6</v>
      </c>
      <c r="Y171" t="b">
        <f t="shared" si="40"/>
        <v>1</v>
      </c>
      <c r="Z171" s="31"/>
    </row>
    <row r="172" spans="1:26">
      <c r="A172" s="65">
        <v>1</v>
      </c>
      <c r="B172" s="67">
        <f t="shared" si="35"/>
        <v>44029.75</v>
      </c>
      <c r="C172" s="75">
        <f t="shared" ref="C172:C235" si="49">E172-E171</f>
        <v>7987.8114213919034</v>
      </c>
      <c r="D172" s="16"/>
      <c r="E172" s="77">
        <f t="shared" ref="E172:E235" si="50">IF(Y172,I172+M172+Q172,D172)</f>
        <v>285903.98804852879</v>
      </c>
      <c r="F172" s="74" t="str">
        <f t="shared" si="36"/>
        <v/>
      </c>
      <c r="G172" s="1">
        <f t="shared" si="41"/>
        <v>2956.8622682651826</v>
      </c>
      <c r="H172" s="1" t="str">
        <f t="shared" si="42"/>
        <v/>
      </c>
      <c r="I172" s="94">
        <f t="shared" si="43"/>
        <v>115410.33272012815</v>
      </c>
      <c r="J172" s="74" t="str">
        <f t="shared" si="44"/>
        <v/>
      </c>
      <c r="K172" s="1">
        <f t="shared" ref="K172:K235" si="51">IF(Y172,bt*I172*A172,M172-M171)</f>
        <v>4652.6183712352467</v>
      </c>
      <c r="L172" s="2"/>
      <c r="M172" s="7">
        <f t="shared" si="45"/>
        <v>156898.25613552771</v>
      </c>
      <c r="N172" s="74" t="str">
        <f t="shared" si="46"/>
        <v/>
      </c>
      <c r="O172" s="1">
        <f t="shared" ref="O172:O235" si="52">IF(Y172,ct*I172*A172,Q172-Q171)</f>
        <v>378.33078189146579</v>
      </c>
      <c r="P172" s="2"/>
      <c r="Q172" s="10">
        <f t="shared" si="47"/>
        <v>13595.399192872896</v>
      </c>
      <c r="R172" s="74" t="str">
        <f t="shared" si="48"/>
        <v/>
      </c>
      <c r="S172" s="13" t="str">
        <f t="shared" si="37"/>
        <v/>
      </c>
      <c r="T172" s="101" t="s">
        <v>6</v>
      </c>
      <c r="U172" s="13" t="str">
        <f t="shared" si="38"/>
        <v/>
      </c>
      <c r="V172" s="12" t="s">
        <v>6</v>
      </c>
      <c r="W172" s="13" t="str">
        <f t="shared" si="39"/>
        <v/>
      </c>
      <c r="X172" s="12" t="s">
        <v>6</v>
      </c>
      <c r="Y172" t="b">
        <f t="shared" si="40"/>
        <v>1</v>
      </c>
      <c r="Z172" s="31"/>
    </row>
    <row r="173" spans="1:26">
      <c r="A173" s="65">
        <v>1</v>
      </c>
      <c r="B173" s="67">
        <f t="shared" ref="B173:B236" si="53">B172+A173</f>
        <v>44030.75</v>
      </c>
      <c r="C173" s="75">
        <f t="shared" si="49"/>
        <v>8190.2728665763861</v>
      </c>
      <c r="D173" s="16"/>
      <c r="E173" s="77">
        <f t="shared" si="50"/>
        <v>294094.26091510517</v>
      </c>
      <c r="F173" s="74" t="str">
        <f t="shared" si="36"/>
        <v/>
      </c>
      <c r="G173" s="1">
        <f t="shared" si="41"/>
        <v>3027.355697887062</v>
      </c>
      <c r="H173" s="1" t="str">
        <f t="shared" si="42"/>
        <v/>
      </c>
      <c r="I173" s="94">
        <f t="shared" si="43"/>
        <v>118437.68841801521</v>
      </c>
      <c r="J173" s="74" t="str">
        <f t="shared" si="44"/>
        <v/>
      </c>
      <c r="K173" s="1">
        <f t="shared" si="51"/>
        <v>4774.6623026950901</v>
      </c>
      <c r="L173" s="2"/>
      <c r="M173" s="7">
        <f t="shared" si="45"/>
        <v>161672.91843822281</v>
      </c>
      <c r="N173" s="74" t="str">
        <f t="shared" si="46"/>
        <v/>
      </c>
      <c r="O173" s="1">
        <f t="shared" si="52"/>
        <v>388.2548659942529</v>
      </c>
      <c r="P173" s="2"/>
      <c r="Q173" s="10">
        <f t="shared" si="47"/>
        <v>13983.654058867149</v>
      </c>
      <c r="R173" s="74" t="str">
        <f t="shared" si="48"/>
        <v/>
      </c>
      <c r="S173" s="13" t="str">
        <f t="shared" si="37"/>
        <v/>
      </c>
      <c r="T173" s="101" t="s">
        <v>6</v>
      </c>
      <c r="U173" s="13" t="str">
        <f t="shared" si="38"/>
        <v/>
      </c>
      <c r="V173" s="12" t="s">
        <v>6</v>
      </c>
      <c r="W173" s="13" t="str">
        <f t="shared" si="39"/>
        <v/>
      </c>
      <c r="X173" s="12" t="s">
        <v>6</v>
      </c>
      <c r="Y173" t="b">
        <f t="shared" si="40"/>
        <v>1</v>
      </c>
      <c r="Z173" s="31"/>
    </row>
    <row r="174" spans="1:26">
      <c r="A174" s="65">
        <v>1</v>
      </c>
      <c r="B174" s="67">
        <f t="shared" si="53"/>
        <v>44031.75</v>
      </c>
      <c r="C174" s="75">
        <f t="shared" si="49"/>
        <v>8397.1355168239097</v>
      </c>
      <c r="D174" s="16"/>
      <c r="E174" s="77">
        <f t="shared" si="50"/>
        <v>302491.39643192908</v>
      </c>
      <c r="F174" s="74" t="str">
        <f t="shared" si="36"/>
        <v/>
      </c>
      <c r="G174" s="1">
        <f t="shared" si="41"/>
        <v>3099.1219110450393</v>
      </c>
      <c r="H174" s="1" t="str">
        <f t="shared" si="42"/>
        <v/>
      </c>
      <c r="I174" s="94">
        <f t="shared" si="43"/>
        <v>121536.81032906024</v>
      </c>
      <c r="J174" s="74" t="str">
        <f t="shared" si="44"/>
        <v/>
      </c>
      <c r="K174" s="1">
        <f t="shared" si="51"/>
        <v>4899.5993962653183</v>
      </c>
      <c r="L174" s="2"/>
      <c r="M174" s="7">
        <f t="shared" si="45"/>
        <v>166572.51783448813</v>
      </c>
      <c r="N174" s="74" t="str">
        <f t="shared" si="46"/>
        <v/>
      </c>
      <c r="O174" s="1">
        <f t="shared" si="52"/>
        <v>398.41420951357156</v>
      </c>
      <c r="P174" s="2"/>
      <c r="Q174" s="10">
        <f t="shared" si="47"/>
        <v>14382.068268380721</v>
      </c>
      <c r="R174" s="74" t="str">
        <f t="shared" si="48"/>
        <v/>
      </c>
      <c r="S174" s="13" t="str">
        <f t="shared" si="37"/>
        <v/>
      </c>
      <c r="T174" s="101" t="s">
        <v>6</v>
      </c>
      <c r="U174" s="13" t="str">
        <f t="shared" si="38"/>
        <v/>
      </c>
      <c r="V174" s="12" t="s">
        <v>6</v>
      </c>
      <c r="W174" s="13" t="str">
        <f t="shared" si="39"/>
        <v/>
      </c>
      <c r="X174" s="12" t="s">
        <v>6</v>
      </c>
      <c r="Y174" t="b">
        <f t="shared" si="40"/>
        <v>1</v>
      </c>
      <c r="Z174" s="31"/>
    </row>
    <row r="175" spans="1:26">
      <c r="A175" s="65">
        <v>1</v>
      </c>
      <c r="B175" s="67">
        <f t="shared" si="53"/>
        <v>44032.75</v>
      </c>
      <c r="C175" s="75">
        <f t="shared" si="49"/>
        <v>8608.4538760336582</v>
      </c>
      <c r="D175" s="16"/>
      <c r="E175" s="77">
        <f t="shared" si="50"/>
        <v>311099.85030796274</v>
      </c>
      <c r="F175" s="74" t="str">
        <f t="shared" si="36"/>
        <v/>
      </c>
      <c r="G175" s="1">
        <f t="shared" si="41"/>
        <v>3172.1599695549066</v>
      </c>
      <c r="H175" s="1" t="str">
        <f t="shared" si="42"/>
        <v/>
      </c>
      <c r="I175" s="94">
        <f t="shared" si="43"/>
        <v>124708.97029861515</v>
      </c>
      <c r="J175" s="74" t="str">
        <f t="shared" si="44"/>
        <v/>
      </c>
      <c r="K175" s="1">
        <f t="shared" si="51"/>
        <v>5027.4809247471621</v>
      </c>
      <c r="L175" s="2"/>
      <c r="M175" s="7">
        <f t="shared" si="45"/>
        <v>171599.99875923528</v>
      </c>
      <c r="N175" s="74" t="str">
        <f t="shared" si="46"/>
        <v/>
      </c>
      <c r="O175" s="1">
        <f t="shared" si="52"/>
        <v>408.81298173162622</v>
      </c>
      <c r="P175" s="2"/>
      <c r="Q175" s="10">
        <f t="shared" si="47"/>
        <v>14790.881250112347</v>
      </c>
      <c r="R175" s="74" t="str">
        <f t="shared" si="48"/>
        <v/>
      </c>
      <c r="S175" s="13" t="str">
        <f t="shared" si="37"/>
        <v/>
      </c>
      <c r="T175" s="101" t="s">
        <v>6</v>
      </c>
      <c r="U175" s="13" t="str">
        <f t="shared" si="38"/>
        <v/>
      </c>
      <c r="V175" s="12" t="s">
        <v>6</v>
      </c>
      <c r="W175" s="13" t="str">
        <f t="shared" si="39"/>
        <v/>
      </c>
      <c r="X175" s="12" t="s">
        <v>6</v>
      </c>
      <c r="Y175" t="b">
        <f t="shared" si="40"/>
        <v>1</v>
      </c>
      <c r="Z175" s="31"/>
    </row>
    <row r="176" spans="1:26">
      <c r="A176" s="65">
        <v>1</v>
      </c>
      <c r="B176" s="67">
        <f t="shared" si="53"/>
        <v>44033.75</v>
      </c>
      <c r="C176" s="75">
        <f t="shared" si="49"/>
        <v>8824.2805964892032</v>
      </c>
      <c r="D176" s="16"/>
      <c r="E176" s="77">
        <f t="shared" si="50"/>
        <v>319924.13090445194</v>
      </c>
      <c r="F176" s="74" t="str">
        <f t="shared" si="36"/>
        <v/>
      </c>
      <c r="G176" s="1">
        <f t="shared" si="41"/>
        <v>3246.4672001493391</v>
      </c>
      <c r="H176" s="1" t="str">
        <f t="shared" si="42"/>
        <v/>
      </c>
      <c r="I176" s="94">
        <f t="shared" si="43"/>
        <v>127955.4374987645</v>
      </c>
      <c r="J176" s="74" t="str">
        <f t="shared" si="44"/>
        <v/>
      </c>
      <c r="K176" s="1">
        <f t="shared" si="51"/>
        <v>5158.3580531725374</v>
      </c>
      <c r="L176" s="2"/>
      <c r="M176" s="7">
        <f t="shared" si="45"/>
        <v>176758.35681240782</v>
      </c>
      <c r="N176" s="74" t="str">
        <f t="shared" si="46"/>
        <v/>
      </c>
      <c r="O176" s="1">
        <f t="shared" si="52"/>
        <v>419.45534316728725</v>
      </c>
      <c r="P176" s="2"/>
      <c r="Q176" s="10">
        <f t="shared" si="47"/>
        <v>15210.336593279633</v>
      </c>
      <c r="R176" s="74" t="str">
        <f t="shared" si="48"/>
        <v/>
      </c>
      <c r="S176" s="13" t="str">
        <f t="shared" si="37"/>
        <v/>
      </c>
      <c r="T176" s="101" t="s">
        <v>6</v>
      </c>
      <c r="U176" s="13" t="str">
        <f t="shared" si="38"/>
        <v/>
      </c>
      <c r="V176" s="12" t="s">
        <v>6</v>
      </c>
      <c r="W176" s="13" t="str">
        <f t="shared" si="39"/>
        <v/>
      </c>
      <c r="X176" s="12" t="s">
        <v>6</v>
      </c>
      <c r="Y176" t="b">
        <f t="shared" si="40"/>
        <v>1</v>
      </c>
      <c r="Z176" s="31"/>
    </row>
    <row r="177" spans="1:26">
      <c r="A177" s="65">
        <v>1</v>
      </c>
      <c r="B177" s="67">
        <f t="shared" si="53"/>
        <v>44034.75</v>
      </c>
      <c r="C177" s="75">
        <f t="shared" si="49"/>
        <v>9044.6662848568521</v>
      </c>
      <c r="D177" s="16"/>
      <c r="E177" s="77">
        <f t="shared" si="50"/>
        <v>328968.7971893088</v>
      </c>
      <c r="F177" s="74" t="str">
        <f t="shared" si="36"/>
        <v/>
      </c>
      <c r="G177" s="1">
        <f t="shared" si="41"/>
        <v>3322.0390810563858</v>
      </c>
      <c r="H177" s="1" t="str">
        <f t="shared" si="42"/>
        <v/>
      </c>
      <c r="I177" s="94">
        <f t="shared" si="43"/>
        <v>131277.47657982088</v>
      </c>
      <c r="J177" s="74" t="str">
        <f t="shared" si="44"/>
        <v/>
      </c>
      <c r="K177" s="1">
        <f t="shared" si="51"/>
        <v>5292.2817642839673</v>
      </c>
      <c r="L177" s="2"/>
      <c r="M177" s="7">
        <f t="shared" si="45"/>
        <v>182050.6385766918</v>
      </c>
      <c r="N177" s="74" t="str">
        <f t="shared" si="46"/>
        <v/>
      </c>
      <c r="O177" s="1">
        <f t="shared" si="52"/>
        <v>430.34543951644088</v>
      </c>
      <c r="P177" s="2"/>
      <c r="Q177" s="10">
        <f t="shared" si="47"/>
        <v>15640.682032796074</v>
      </c>
      <c r="R177" s="74" t="str">
        <f t="shared" si="48"/>
        <v/>
      </c>
      <c r="S177" s="13" t="str">
        <f t="shared" si="37"/>
        <v/>
      </c>
      <c r="T177" s="101" t="s">
        <v>6</v>
      </c>
      <c r="U177" s="13" t="str">
        <f t="shared" si="38"/>
        <v/>
      </c>
      <c r="V177" s="12" t="s">
        <v>6</v>
      </c>
      <c r="W177" s="13" t="str">
        <f t="shared" si="39"/>
        <v/>
      </c>
      <c r="X177" s="12" t="s">
        <v>6</v>
      </c>
      <c r="Y177" t="b">
        <f t="shared" si="40"/>
        <v>1</v>
      </c>
      <c r="Z177" s="31"/>
    </row>
    <row r="178" spans="1:26">
      <c r="A178" s="65">
        <v>1</v>
      </c>
      <c r="B178" s="67">
        <f t="shared" si="53"/>
        <v>44035.75</v>
      </c>
      <c r="C178" s="75">
        <f t="shared" si="49"/>
        <v>9269.6592986891628</v>
      </c>
      <c r="D178" s="16"/>
      <c r="E178" s="77">
        <f t="shared" si="50"/>
        <v>338238.45648799796</v>
      </c>
      <c r="F178" s="74" t="str">
        <f t="shared" si="36"/>
        <v/>
      </c>
      <c r="G178" s="1">
        <f t="shared" si="41"/>
        <v>3398.8691242166851</v>
      </c>
      <c r="H178" s="1" t="str">
        <f t="shared" si="42"/>
        <v/>
      </c>
      <c r="I178" s="94">
        <f t="shared" si="43"/>
        <v>134676.34570403758</v>
      </c>
      <c r="J178" s="74" t="str">
        <f t="shared" si="44"/>
        <v/>
      </c>
      <c r="K178" s="1">
        <f t="shared" si="51"/>
        <v>5429.3027792662497</v>
      </c>
      <c r="L178" s="2"/>
      <c r="M178" s="7">
        <f t="shared" si="45"/>
        <v>187479.94135595806</v>
      </c>
      <c r="N178" s="74" t="str">
        <f t="shared" si="46"/>
        <v/>
      </c>
      <c r="O178" s="1">
        <f t="shared" si="52"/>
        <v>441.4873952062315</v>
      </c>
      <c r="P178" s="2"/>
      <c r="Q178" s="10">
        <f t="shared" si="47"/>
        <v>16082.169428002306</v>
      </c>
      <c r="R178" s="74" t="str">
        <f t="shared" si="48"/>
        <v/>
      </c>
      <c r="S178" s="13" t="str">
        <f t="shared" si="37"/>
        <v/>
      </c>
      <c r="T178" s="101" t="s">
        <v>6</v>
      </c>
      <c r="U178" s="13" t="str">
        <f t="shared" si="38"/>
        <v/>
      </c>
      <c r="V178" s="12" t="s">
        <v>6</v>
      </c>
      <c r="W178" s="13" t="str">
        <f t="shared" si="39"/>
        <v/>
      </c>
      <c r="X178" s="12" t="s">
        <v>6</v>
      </c>
      <c r="Y178" t="b">
        <f t="shared" si="40"/>
        <v>1</v>
      </c>
      <c r="Z178" s="31"/>
    </row>
    <row r="179" spans="1:26">
      <c r="A179" s="65">
        <v>1</v>
      </c>
      <c r="B179" s="67">
        <f t="shared" si="53"/>
        <v>44036.75</v>
      </c>
      <c r="C179" s="75">
        <f t="shared" si="49"/>
        <v>9499.3055332248332</v>
      </c>
      <c r="D179" s="16"/>
      <c r="E179" s="77">
        <f t="shared" si="50"/>
        <v>347737.76202122279</v>
      </c>
      <c r="F179" s="74" t="str">
        <f t="shared" si="36"/>
        <v/>
      </c>
      <c r="G179" s="1">
        <f t="shared" si="41"/>
        <v>3476.9487531225773</v>
      </c>
      <c r="H179" s="1" t="str">
        <f t="shared" si="42"/>
        <v/>
      </c>
      <c r="I179" s="94">
        <f t="shared" si="43"/>
        <v>138153.29445716017</v>
      </c>
      <c r="J179" s="74" t="str">
        <f t="shared" si="44"/>
        <v/>
      </c>
      <c r="K179" s="1">
        <f t="shared" si="51"/>
        <v>5569.4714735533626</v>
      </c>
      <c r="L179" s="2"/>
      <c r="M179" s="7">
        <f t="shared" si="45"/>
        <v>193049.41282951142</v>
      </c>
      <c r="N179" s="74" t="str">
        <f t="shared" si="46"/>
        <v/>
      </c>
      <c r="O179" s="1">
        <f t="shared" si="52"/>
        <v>452.88530654884397</v>
      </c>
      <c r="P179" s="2"/>
      <c r="Q179" s="10">
        <f t="shared" si="47"/>
        <v>16535.054734551151</v>
      </c>
      <c r="R179" s="74" t="str">
        <f t="shared" si="48"/>
        <v/>
      </c>
      <c r="S179" s="13" t="str">
        <f t="shared" si="37"/>
        <v/>
      </c>
      <c r="T179" s="101" t="s">
        <v>6</v>
      </c>
      <c r="U179" s="13" t="str">
        <f t="shared" si="38"/>
        <v/>
      </c>
      <c r="V179" s="12" t="s">
        <v>6</v>
      </c>
      <c r="W179" s="13" t="str">
        <f t="shared" si="39"/>
        <v/>
      </c>
      <c r="X179" s="12" t="s">
        <v>6</v>
      </c>
      <c r="Y179" t="b">
        <f t="shared" si="40"/>
        <v>1</v>
      </c>
      <c r="Z179" s="31"/>
    </row>
    <row r="180" spans="1:26">
      <c r="A180" s="65">
        <v>1</v>
      </c>
      <c r="B180" s="67">
        <f t="shared" si="53"/>
        <v>44037.75</v>
      </c>
      <c r="C180" s="75">
        <f t="shared" si="49"/>
        <v>9733.6481982922414</v>
      </c>
      <c r="D180" s="16"/>
      <c r="E180" s="77">
        <f t="shared" si="50"/>
        <v>357471.41021951503</v>
      </c>
      <c r="F180" s="74" t="str">
        <f t="shared" si="36"/>
        <v/>
      </c>
      <c r="G180" s="1">
        <f t="shared" si="41"/>
        <v>3556.2671762777763</v>
      </c>
      <c r="H180" s="1" t="str">
        <f t="shared" si="42"/>
        <v/>
      </c>
      <c r="I180" s="94">
        <f t="shared" si="43"/>
        <v>141709.56163343796</v>
      </c>
      <c r="J180" s="74" t="str">
        <f t="shared" si="44"/>
        <v/>
      </c>
      <c r="K180" s="1">
        <f t="shared" si="51"/>
        <v>5712.837787534062</v>
      </c>
      <c r="L180" s="2"/>
      <c r="M180" s="7">
        <f t="shared" si="45"/>
        <v>198762.25061704547</v>
      </c>
      <c r="N180" s="74" t="str">
        <f t="shared" si="46"/>
        <v/>
      </c>
      <c r="O180" s="1">
        <f t="shared" si="52"/>
        <v>464.5432344804691</v>
      </c>
      <c r="P180" s="2"/>
      <c r="Q180" s="10">
        <f t="shared" si="47"/>
        <v>16999.59796903162</v>
      </c>
      <c r="R180" s="74" t="str">
        <f t="shared" si="48"/>
        <v/>
      </c>
      <c r="S180" s="13" t="str">
        <f t="shared" si="37"/>
        <v/>
      </c>
      <c r="T180" s="101" t="s">
        <v>6</v>
      </c>
      <c r="U180" s="13" t="str">
        <f t="shared" si="38"/>
        <v/>
      </c>
      <c r="V180" s="12" t="s">
        <v>6</v>
      </c>
      <c r="W180" s="13" t="str">
        <f t="shared" si="39"/>
        <v/>
      </c>
      <c r="X180" s="12" t="s">
        <v>6</v>
      </c>
      <c r="Y180" t="b">
        <f t="shared" si="40"/>
        <v>1</v>
      </c>
      <c r="Z180" s="31"/>
    </row>
    <row r="181" spans="1:26">
      <c r="A181" s="65">
        <v>1</v>
      </c>
      <c r="B181" s="67">
        <f t="shared" si="53"/>
        <v>44038.75</v>
      </c>
      <c r="C181" s="75">
        <f t="shared" si="49"/>
        <v>9972.7275851447484</v>
      </c>
      <c r="D181" s="16"/>
      <c r="E181" s="77">
        <f t="shared" si="50"/>
        <v>367444.13780465978</v>
      </c>
      <c r="F181" s="74" t="str">
        <f t="shared" si="36"/>
        <v/>
      </c>
      <c r="G181" s="1">
        <f t="shared" si="41"/>
        <v>3636.8112562933243</v>
      </c>
      <c r="H181" s="1" t="str">
        <f t="shared" si="42"/>
        <v/>
      </c>
      <c r="I181" s="94">
        <f t="shared" si="43"/>
        <v>145346.37288973128</v>
      </c>
      <c r="J181" s="74" t="str">
        <f t="shared" si="44"/>
        <v/>
      </c>
      <c r="K181" s="1">
        <f t="shared" si="51"/>
        <v>5859.4511319802514</v>
      </c>
      <c r="L181" s="2"/>
      <c r="M181" s="7">
        <f t="shared" si="45"/>
        <v>204621.70174902573</v>
      </c>
      <c r="N181" s="74" t="str">
        <f t="shared" si="46"/>
        <v/>
      </c>
      <c r="O181" s="1">
        <f t="shared" si="52"/>
        <v>476.46519687114824</v>
      </c>
      <c r="P181" s="2"/>
      <c r="Q181" s="10">
        <f t="shared" si="47"/>
        <v>17476.063165902768</v>
      </c>
      <c r="R181" s="74" t="str">
        <f t="shared" si="48"/>
        <v/>
      </c>
      <c r="S181" s="13" t="str">
        <f t="shared" si="37"/>
        <v/>
      </c>
      <c r="T181" s="101" t="s">
        <v>6</v>
      </c>
      <c r="U181" s="13" t="str">
        <f t="shared" si="38"/>
        <v/>
      </c>
      <c r="V181" s="12" t="s">
        <v>6</v>
      </c>
      <c r="W181" s="13" t="str">
        <f t="shared" si="39"/>
        <v/>
      </c>
      <c r="X181" s="12" t="s">
        <v>6</v>
      </c>
      <c r="Y181" t="b">
        <f t="shared" si="40"/>
        <v>1</v>
      </c>
      <c r="Z181" s="31"/>
    </row>
    <row r="182" spans="1:26">
      <c r="A182" s="65">
        <v>1</v>
      </c>
      <c r="B182" s="67">
        <f t="shared" si="53"/>
        <v>44039.75</v>
      </c>
      <c r="C182" s="75">
        <f t="shared" si="49"/>
        <v>10216.580823069438</v>
      </c>
      <c r="D182" s="16"/>
      <c r="E182" s="77">
        <f t="shared" si="50"/>
        <v>377660.71862772922</v>
      </c>
      <c r="F182" s="74" t="str">
        <f t="shared" si="36"/>
        <v/>
      </c>
      <c r="G182" s="1">
        <f t="shared" si="41"/>
        <v>3718.5653746545368</v>
      </c>
      <c r="H182" s="1" t="str">
        <f t="shared" si="42"/>
        <v/>
      </c>
      <c r="I182" s="94">
        <f t="shared" si="43"/>
        <v>149064.93826438583</v>
      </c>
      <c r="J182" s="74" t="str">
        <f t="shared" si="44"/>
        <v/>
      </c>
      <c r="K182" s="1">
        <f t="shared" si="51"/>
        <v>6009.3602880236049</v>
      </c>
      <c r="L182" s="2"/>
      <c r="M182" s="7">
        <f t="shared" si="45"/>
        <v>210631.06203704933</v>
      </c>
      <c r="N182" s="74" t="str">
        <f t="shared" si="46"/>
        <v/>
      </c>
      <c r="O182" s="1">
        <f t="shared" si="52"/>
        <v>488.65516039130563</v>
      </c>
      <c r="P182" s="2"/>
      <c r="Q182" s="10">
        <f t="shared" si="47"/>
        <v>17964.718326294074</v>
      </c>
      <c r="R182" s="74" t="str">
        <f t="shared" si="48"/>
        <v/>
      </c>
      <c r="S182" s="13" t="str">
        <f t="shared" si="37"/>
        <v/>
      </c>
      <c r="T182" s="101" t="s">
        <v>6</v>
      </c>
      <c r="U182" s="13" t="str">
        <f t="shared" si="38"/>
        <v/>
      </c>
      <c r="V182" s="12" t="s">
        <v>6</v>
      </c>
      <c r="W182" s="13" t="str">
        <f t="shared" si="39"/>
        <v/>
      </c>
      <c r="X182" s="12" t="s">
        <v>6</v>
      </c>
      <c r="Y182" t="b">
        <f t="shared" si="40"/>
        <v>1</v>
      </c>
      <c r="Z182" s="31"/>
    </row>
    <row r="183" spans="1:26">
      <c r="A183" s="65">
        <v>1</v>
      </c>
      <c r="B183" s="67">
        <f t="shared" si="53"/>
        <v>44040.75</v>
      </c>
      <c r="C183" s="75">
        <f t="shared" si="49"/>
        <v>10465.241625643568</v>
      </c>
      <c r="D183" s="16"/>
      <c r="E183" s="77">
        <f t="shared" si="50"/>
        <v>388125.96025337279</v>
      </c>
      <c r="F183" s="74" t="str">
        <f t="shared" si="36"/>
        <v/>
      </c>
      <c r="G183" s="1">
        <f t="shared" si="41"/>
        <v>3801.5112922144622</v>
      </c>
      <c r="H183" s="1" t="str">
        <f t="shared" si="42"/>
        <v/>
      </c>
      <c r="I183" s="94">
        <f t="shared" si="43"/>
        <v>152866.4495566003</v>
      </c>
      <c r="J183" s="74" t="str">
        <f t="shared" si="44"/>
        <v/>
      </c>
      <c r="K183" s="1">
        <f t="shared" si="51"/>
        <v>6162.6133015081641</v>
      </c>
      <c r="L183" s="2"/>
      <c r="M183" s="7">
        <f t="shared" si="45"/>
        <v>216793.67533855748</v>
      </c>
      <c r="N183" s="74" t="str">
        <f t="shared" si="46"/>
        <v/>
      </c>
      <c r="O183" s="1">
        <f t="shared" si="52"/>
        <v>501.1170319209586</v>
      </c>
      <c r="P183" s="2"/>
      <c r="Q183" s="10">
        <f t="shared" si="47"/>
        <v>18465.835358215034</v>
      </c>
      <c r="R183" s="74" t="str">
        <f t="shared" si="48"/>
        <v/>
      </c>
      <c r="S183" s="13" t="str">
        <f t="shared" si="37"/>
        <v/>
      </c>
      <c r="T183" s="101" t="s">
        <v>6</v>
      </c>
      <c r="U183" s="13" t="str">
        <f t="shared" si="38"/>
        <v/>
      </c>
      <c r="V183" s="12" t="s">
        <v>6</v>
      </c>
      <c r="W183" s="13" t="str">
        <f t="shared" si="39"/>
        <v/>
      </c>
      <c r="X183" s="12" t="s">
        <v>6</v>
      </c>
      <c r="Y183" t="b">
        <f t="shared" si="40"/>
        <v>1</v>
      </c>
      <c r="Z183" s="31"/>
    </row>
    <row r="184" spans="1:26">
      <c r="A184" s="65">
        <v>1</v>
      </c>
      <c r="B184" s="67">
        <f t="shared" si="53"/>
        <v>44041.75</v>
      </c>
      <c r="C184" s="75">
        <f t="shared" si="49"/>
        <v>10718.740026529878</v>
      </c>
      <c r="D184" s="16"/>
      <c r="E184" s="77">
        <f t="shared" si="50"/>
        <v>398844.70027990267</v>
      </c>
      <c r="F184" s="74" t="str">
        <f t="shared" si="36"/>
        <v/>
      </c>
      <c r="G184" s="1">
        <f t="shared" si="41"/>
        <v>3885.6280054921499</v>
      </c>
      <c r="H184" s="1" t="str">
        <f t="shared" si="42"/>
        <v/>
      </c>
      <c r="I184" s="94">
        <f t="shared" si="43"/>
        <v>156752.07756209245</v>
      </c>
      <c r="J184" s="74" t="str">
        <f t="shared" si="44"/>
        <v/>
      </c>
      <c r="K184" s="1">
        <f t="shared" si="51"/>
        <v>6319.2573715497892</v>
      </c>
      <c r="L184" s="2"/>
      <c r="M184" s="7">
        <f t="shared" si="45"/>
        <v>223112.93271010727</v>
      </c>
      <c r="N184" s="74" t="str">
        <f t="shared" si="46"/>
        <v/>
      </c>
      <c r="O184" s="1">
        <f t="shared" si="52"/>
        <v>513.85464948785466</v>
      </c>
      <c r="P184" s="2"/>
      <c r="Q184" s="10">
        <f t="shared" si="47"/>
        <v>18979.690007702888</v>
      </c>
      <c r="R184" s="74" t="str">
        <f t="shared" si="48"/>
        <v/>
      </c>
      <c r="S184" s="13" t="str">
        <f t="shared" si="37"/>
        <v/>
      </c>
      <c r="T184" s="101" t="s">
        <v>6</v>
      </c>
      <c r="U184" s="13" t="str">
        <f t="shared" si="38"/>
        <v/>
      </c>
      <c r="V184" s="12" t="s">
        <v>6</v>
      </c>
      <c r="W184" s="13" t="str">
        <f t="shared" si="39"/>
        <v/>
      </c>
      <c r="X184" s="12" t="s">
        <v>6</v>
      </c>
      <c r="Y184" t="b">
        <f t="shared" si="40"/>
        <v>1</v>
      </c>
      <c r="Z184" s="31"/>
    </row>
    <row r="185" spans="1:26">
      <c r="A185" s="65">
        <v>1</v>
      </c>
      <c r="B185" s="67">
        <f t="shared" si="53"/>
        <v>44042.75</v>
      </c>
      <c r="C185" s="75">
        <f t="shared" si="49"/>
        <v>10977.102104737598</v>
      </c>
      <c r="D185" s="16"/>
      <c r="E185" s="77">
        <f t="shared" si="50"/>
        <v>409821.80238464026</v>
      </c>
      <c r="F185" s="74" t="str">
        <f t="shared" si="36"/>
        <v/>
      </c>
      <c r="G185" s="1">
        <f t="shared" si="41"/>
        <v>3970.891598878999</v>
      </c>
      <c r="H185" s="1" t="str">
        <f t="shared" si="42"/>
        <v/>
      </c>
      <c r="I185" s="94">
        <f t="shared" si="43"/>
        <v>160722.96916097146</v>
      </c>
      <c r="J185" s="74" t="str">
        <f t="shared" si="44"/>
        <v/>
      </c>
      <c r="K185" s="1">
        <f t="shared" si="51"/>
        <v>6479.3387331374943</v>
      </c>
      <c r="L185" s="2"/>
      <c r="M185" s="7">
        <f t="shared" si="45"/>
        <v>229592.27144324477</v>
      </c>
      <c r="N185" s="74" t="str">
        <f t="shared" si="46"/>
        <v/>
      </c>
      <c r="O185" s="1">
        <f t="shared" si="52"/>
        <v>526.87177272112069</v>
      </c>
      <c r="P185" s="2"/>
      <c r="Q185" s="10">
        <f t="shared" si="47"/>
        <v>19506.56178042401</v>
      </c>
      <c r="R185" s="74" t="str">
        <f t="shared" si="48"/>
        <v/>
      </c>
      <c r="S185" s="13" t="str">
        <f t="shared" si="37"/>
        <v/>
      </c>
      <c r="T185" s="101" t="s">
        <v>6</v>
      </c>
      <c r="U185" s="13" t="str">
        <f t="shared" si="38"/>
        <v/>
      </c>
      <c r="V185" s="12" t="s">
        <v>6</v>
      </c>
      <c r="W185" s="13" t="str">
        <f t="shared" si="39"/>
        <v/>
      </c>
      <c r="X185" s="12" t="s">
        <v>6</v>
      </c>
      <c r="Y185" t="b">
        <f t="shared" si="40"/>
        <v>1</v>
      </c>
      <c r="Z185" s="31"/>
    </row>
    <row r="186" spans="1:26">
      <c r="A186" s="65">
        <v>1</v>
      </c>
      <c r="B186" s="67">
        <f t="shared" si="53"/>
        <v>44043.75</v>
      </c>
      <c r="C186" s="75">
        <f t="shared" si="49"/>
        <v>11240.349699307873</v>
      </c>
      <c r="D186" s="16"/>
      <c r="E186" s="77">
        <f t="shared" si="50"/>
        <v>421062.15208394814</v>
      </c>
      <c r="F186" s="74" t="str">
        <f t="shared" si="36"/>
        <v/>
      </c>
      <c r="G186" s="1">
        <f t="shared" si="41"/>
        <v>4057.2750928835289</v>
      </c>
      <c r="H186" s="1" t="str">
        <f t="shared" si="42"/>
        <v/>
      </c>
      <c r="I186" s="94">
        <f t="shared" si="43"/>
        <v>164780.24425385499</v>
      </c>
      <c r="J186" s="74" t="str">
        <f t="shared" si="44"/>
        <v/>
      </c>
      <c r="K186" s="1">
        <f t="shared" si="51"/>
        <v>6642.9025336169716</v>
      </c>
      <c r="L186" s="2"/>
      <c r="M186" s="7">
        <f t="shared" si="45"/>
        <v>236235.17397686173</v>
      </c>
      <c r="N186" s="74" t="str">
        <f t="shared" si="46"/>
        <v/>
      </c>
      <c r="O186" s="1">
        <f t="shared" si="52"/>
        <v>540.17207280743776</v>
      </c>
      <c r="P186" s="2"/>
      <c r="Q186" s="10">
        <f t="shared" si="47"/>
        <v>20046.733853231446</v>
      </c>
      <c r="R186" s="74" t="str">
        <f t="shared" si="48"/>
        <v/>
      </c>
      <c r="S186" s="13" t="str">
        <f t="shared" si="37"/>
        <v/>
      </c>
      <c r="T186" s="101" t="s">
        <v>6</v>
      </c>
      <c r="U186" s="13" t="str">
        <f t="shared" si="38"/>
        <v/>
      </c>
      <c r="V186" s="12" t="s">
        <v>6</v>
      </c>
      <c r="W186" s="13" t="str">
        <f t="shared" si="39"/>
        <v/>
      </c>
      <c r="X186" s="12" t="s">
        <v>6</v>
      </c>
      <c r="Y186" t="b">
        <f t="shared" si="40"/>
        <v>1</v>
      </c>
      <c r="Z186" s="31"/>
    </row>
    <row r="187" spans="1:26">
      <c r="A187" s="65">
        <v>1</v>
      </c>
      <c r="B187" s="67">
        <f t="shared" si="53"/>
        <v>44044.75</v>
      </c>
      <c r="C187" s="75">
        <f t="shared" si="49"/>
        <v>11508.500113414717</v>
      </c>
      <c r="D187" s="16"/>
      <c r="E187" s="77">
        <f t="shared" si="50"/>
        <v>432570.65219736286</v>
      </c>
      <c r="F187" s="74" t="str">
        <f t="shared" si="36"/>
        <v/>
      </c>
      <c r="G187" s="1">
        <f t="shared" si="41"/>
        <v>4144.7482885743666</v>
      </c>
      <c r="H187" s="1" t="str">
        <f t="shared" si="42"/>
        <v/>
      </c>
      <c r="I187" s="94">
        <f t="shared" si="43"/>
        <v>168924.99254242936</v>
      </c>
      <c r="J187" s="74" t="str">
        <f t="shared" si="44"/>
        <v/>
      </c>
      <c r="K187" s="1">
        <f t="shared" si="51"/>
        <v>6809.9927029030332</v>
      </c>
      <c r="L187" s="2"/>
      <c r="M187" s="7">
        <f t="shared" si="45"/>
        <v>243045.16667976475</v>
      </c>
      <c r="N187" s="74" t="str">
        <f t="shared" si="46"/>
        <v/>
      </c>
      <c r="O187" s="1">
        <f t="shared" si="52"/>
        <v>553.75912193727856</v>
      </c>
      <c r="P187" s="2"/>
      <c r="Q187" s="10">
        <f t="shared" si="47"/>
        <v>20600.492975168723</v>
      </c>
      <c r="R187" s="74" t="str">
        <f t="shared" si="48"/>
        <v/>
      </c>
      <c r="S187" s="13" t="str">
        <f t="shared" si="37"/>
        <v/>
      </c>
      <c r="T187" s="101" t="s">
        <v>6</v>
      </c>
      <c r="U187" s="13" t="str">
        <f t="shared" si="38"/>
        <v/>
      </c>
      <c r="V187" s="12" t="s">
        <v>6</v>
      </c>
      <c r="W187" s="13" t="str">
        <f t="shared" si="39"/>
        <v/>
      </c>
      <c r="X187" s="12" t="s">
        <v>6</v>
      </c>
      <c r="Y187" t="b">
        <f t="shared" si="40"/>
        <v>1</v>
      </c>
      <c r="Z187" s="31"/>
    </row>
    <row r="188" spans="1:26">
      <c r="A188" s="65">
        <v>1</v>
      </c>
      <c r="B188" s="67">
        <f t="shared" si="53"/>
        <v>44045.75</v>
      </c>
      <c r="C188" s="75">
        <f t="shared" si="49"/>
        <v>11781.565807917854</v>
      </c>
      <c r="D188" s="16"/>
      <c r="E188" s="77">
        <f t="shared" si="50"/>
        <v>444352.21800528071</v>
      </c>
      <c r="F188" s="74" t="str">
        <f t="shared" si="36"/>
        <v/>
      </c>
      <c r="G188" s="1">
        <f t="shared" si="41"/>
        <v>4233.2776084130683</v>
      </c>
      <c r="H188" s="1" t="str">
        <f t="shared" si="42"/>
        <v/>
      </c>
      <c r="I188" s="94">
        <f t="shared" si="43"/>
        <v>173158.27015084244</v>
      </c>
      <c r="J188" s="74" t="str">
        <f t="shared" si="44"/>
        <v/>
      </c>
      <c r="K188" s="1">
        <f t="shared" si="51"/>
        <v>6980.6518172754368</v>
      </c>
      <c r="L188" s="2"/>
      <c r="M188" s="7">
        <f t="shared" si="45"/>
        <v>250025.81849704019</v>
      </c>
      <c r="N188" s="74" t="str">
        <f t="shared" si="46"/>
        <v/>
      </c>
      <c r="O188" s="1">
        <f t="shared" si="52"/>
        <v>567.63638222937391</v>
      </c>
      <c r="P188" s="2"/>
      <c r="Q188" s="10">
        <f t="shared" si="47"/>
        <v>21168.129357398098</v>
      </c>
      <c r="R188" s="74" t="str">
        <f t="shared" si="48"/>
        <v/>
      </c>
      <c r="S188" s="13" t="str">
        <f t="shared" si="37"/>
        <v/>
      </c>
      <c r="T188" s="101" t="s">
        <v>6</v>
      </c>
      <c r="U188" s="13" t="str">
        <f t="shared" si="38"/>
        <v/>
      </c>
      <c r="V188" s="12" t="s">
        <v>6</v>
      </c>
      <c r="W188" s="13" t="str">
        <f t="shared" si="39"/>
        <v/>
      </c>
      <c r="X188" s="12" t="s">
        <v>6</v>
      </c>
      <c r="Y188" t="b">
        <f t="shared" si="40"/>
        <v>1</v>
      </c>
      <c r="Z188" s="31"/>
    </row>
    <row r="189" spans="1:26">
      <c r="A189" s="65">
        <v>1</v>
      </c>
      <c r="B189" s="67">
        <f t="shared" si="53"/>
        <v>44046.75</v>
      </c>
      <c r="C189" s="75">
        <f t="shared" si="49"/>
        <v>12059.55408444663</v>
      </c>
      <c r="D189" s="16"/>
      <c r="E189" s="77">
        <f t="shared" si="50"/>
        <v>456411.77208972734</v>
      </c>
      <c r="F189" s="74" t="str">
        <f t="shared" si="36"/>
        <v/>
      </c>
      <c r="G189" s="1">
        <f t="shared" si="41"/>
        <v>4322.8259337026257</v>
      </c>
      <c r="H189" s="1" t="str">
        <f t="shared" si="42"/>
        <v/>
      </c>
      <c r="I189" s="94">
        <f t="shared" si="43"/>
        <v>177481.09608454508</v>
      </c>
      <c r="J189" s="74" t="str">
        <f t="shared" si="44"/>
        <v/>
      </c>
      <c r="K189" s="1">
        <f t="shared" si="51"/>
        <v>7154.9209566216514</v>
      </c>
      <c r="L189" s="2"/>
      <c r="M189" s="7">
        <f t="shared" si="45"/>
        <v>257180.73945366184</v>
      </c>
      <c r="N189" s="74" t="str">
        <f t="shared" si="46"/>
        <v/>
      </c>
      <c r="O189" s="1">
        <f t="shared" si="52"/>
        <v>581.80719412231281</v>
      </c>
      <c r="P189" s="2"/>
      <c r="Q189" s="10">
        <f t="shared" si="47"/>
        <v>21749.936551520412</v>
      </c>
      <c r="R189" s="74" t="str">
        <f t="shared" si="48"/>
        <v/>
      </c>
      <c r="S189" s="13" t="str">
        <f t="shared" si="37"/>
        <v/>
      </c>
      <c r="T189" s="101" t="s">
        <v>6</v>
      </c>
      <c r="U189" s="13" t="str">
        <f t="shared" si="38"/>
        <v/>
      </c>
      <c r="V189" s="12" t="s">
        <v>6</v>
      </c>
      <c r="W189" s="13" t="str">
        <f t="shared" si="39"/>
        <v/>
      </c>
      <c r="X189" s="12" t="s">
        <v>6</v>
      </c>
      <c r="Y189" t="b">
        <f t="shared" si="40"/>
        <v>1</v>
      </c>
      <c r="Z189" s="31"/>
    </row>
    <row r="190" spans="1:26">
      <c r="A190" s="65">
        <v>1</v>
      </c>
      <c r="B190" s="67">
        <f t="shared" si="53"/>
        <v>44047.75</v>
      </c>
      <c r="C190" s="75">
        <f t="shared" si="49"/>
        <v>12342.466758138326</v>
      </c>
      <c r="D190" s="16"/>
      <c r="E190" s="77">
        <f t="shared" si="50"/>
        <v>468754.23884786566</v>
      </c>
      <c r="F190" s="74" t="str">
        <f t="shared" si="36"/>
        <v/>
      </c>
      <c r="G190" s="1">
        <f t="shared" si="41"/>
        <v>4413.3524389145641</v>
      </c>
      <c r="H190" s="1" t="str">
        <f t="shared" si="42"/>
        <v/>
      </c>
      <c r="I190" s="94">
        <f t="shared" si="43"/>
        <v>181894.44852345964</v>
      </c>
      <c r="J190" s="74" t="str">
        <f t="shared" si="44"/>
        <v/>
      </c>
      <c r="K190" s="1">
        <f t="shared" si="51"/>
        <v>7332.8395550007426</v>
      </c>
      <c r="L190" s="2"/>
      <c r="M190" s="7">
        <f t="shared" si="45"/>
        <v>264513.57900866261</v>
      </c>
      <c r="N190" s="74" t="str">
        <f t="shared" si="46"/>
        <v/>
      </c>
      <c r="O190" s="1">
        <f t="shared" si="52"/>
        <v>596.27476422304392</v>
      </c>
      <c r="P190" s="2"/>
      <c r="Q190" s="10">
        <f t="shared" si="47"/>
        <v>22346.211315743454</v>
      </c>
      <c r="R190" s="74" t="str">
        <f t="shared" si="48"/>
        <v/>
      </c>
      <c r="S190" s="13" t="str">
        <f t="shared" si="37"/>
        <v/>
      </c>
      <c r="T190" s="101" t="s">
        <v>6</v>
      </c>
      <c r="U190" s="13" t="str">
        <f t="shared" si="38"/>
        <v/>
      </c>
      <c r="V190" s="12" t="s">
        <v>6</v>
      </c>
      <c r="W190" s="13" t="str">
        <f t="shared" si="39"/>
        <v/>
      </c>
      <c r="X190" s="12" t="s">
        <v>6</v>
      </c>
      <c r="Y190" t="b">
        <f t="shared" si="40"/>
        <v>1</v>
      </c>
      <c r="Z190" s="31"/>
    </row>
    <row r="191" spans="1:26">
      <c r="A191" s="65">
        <v>1</v>
      </c>
      <c r="B191" s="67">
        <f t="shared" si="53"/>
        <v>44048.75</v>
      </c>
      <c r="C191" s="75">
        <f t="shared" si="49"/>
        <v>12630.299820214626</v>
      </c>
      <c r="D191" s="16"/>
      <c r="E191" s="77">
        <f t="shared" si="50"/>
        <v>481384.53866808029</v>
      </c>
      <c r="F191" s="74" t="str">
        <f t="shared" si="36"/>
        <v/>
      </c>
      <c r="G191" s="1">
        <f t="shared" si="41"/>
        <v>4504.8124231968395</v>
      </c>
      <c r="H191" s="1" t="str">
        <f t="shared" si="42"/>
        <v/>
      </c>
      <c r="I191" s="94">
        <f t="shared" si="43"/>
        <v>186399.26094665646</v>
      </c>
      <c r="J191" s="74" t="str">
        <f t="shared" si="44"/>
        <v/>
      </c>
      <c r="K191" s="1">
        <f t="shared" si="51"/>
        <v>7514.4452444147109</v>
      </c>
      <c r="L191" s="2"/>
      <c r="M191" s="7">
        <f t="shared" si="45"/>
        <v>272028.02425307734</v>
      </c>
      <c r="N191" s="74" t="str">
        <f t="shared" si="46"/>
        <v/>
      </c>
      <c r="O191" s="1">
        <f t="shared" si="52"/>
        <v>611.04215260303772</v>
      </c>
      <c r="P191" s="2"/>
      <c r="Q191" s="10">
        <f t="shared" si="47"/>
        <v>22957.253468346491</v>
      </c>
      <c r="R191" s="74" t="str">
        <f t="shared" si="48"/>
        <v/>
      </c>
      <c r="S191" s="13" t="str">
        <f t="shared" si="37"/>
        <v/>
      </c>
      <c r="T191" s="101" t="s">
        <v>6</v>
      </c>
      <c r="U191" s="13" t="str">
        <f t="shared" si="38"/>
        <v/>
      </c>
      <c r="V191" s="12" t="s">
        <v>6</v>
      </c>
      <c r="W191" s="13" t="str">
        <f t="shared" si="39"/>
        <v/>
      </c>
      <c r="X191" s="12" t="s">
        <v>6</v>
      </c>
      <c r="Y191" t="b">
        <f t="shared" si="40"/>
        <v>1</v>
      </c>
      <c r="Z191" s="31"/>
    </row>
    <row r="192" spans="1:26">
      <c r="A192" s="65">
        <v>1</v>
      </c>
      <c r="B192" s="67">
        <f t="shared" si="53"/>
        <v>44049.75</v>
      </c>
      <c r="C192" s="75">
        <f t="shared" si="49"/>
        <v>12923.043090628868</v>
      </c>
      <c r="D192" s="16"/>
      <c r="E192" s="77">
        <f t="shared" si="50"/>
        <v>494307.58175870916</v>
      </c>
      <c r="F192" s="74" t="str">
        <f t="shared" si="36"/>
        <v/>
      </c>
      <c r="G192" s="1">
        <f t="shared" si="41"/>
        <v>4597.1571394072589</v>
      </c>
      <c r="H192" s="1" t="str">
        <f t="shared" si="42"/>
        <v/>
      </c>
      <c r="I192" s="94">
        <f t="shared" si="43"/>
        <v>190996.41808606373</v>
      </c>
      <c r="J192" s="74" t="str">
        <f t="shared" si="44"/>
        <v/>
      </c>
      <c r="K192" s="1">
        <f t="shared" si="51"/>
        <v>7699.7736916875365</v>
      </c>
      <c r="L192" s="2"/>
      <c r="M192" s="7">
        <f t="shared" si="45"/>
        <v>279727.7979447649</v>
      </c>
      <c r="N192" s="74" t="str">
        <f t="shared" si="46"/>
        <v/>
      </c>
      <c r="O192" s="1">
        <f t="shared" si="52"/>
        <v>626.11225953399673</v>
      </c>
      <c r="P192" s="2"/>
      <c r="Q192" s="10">
        <f t="shared" si="47"/>
        <v>23583.365727880489</v>
      </c>
      <c r="R192" s="74" t="str">
        <f t="shared" si="48"/>
        <v/>
      </c>
      <c r="S192" s="13" t="str">
        <f t="shared" si="37"/>
        <v/>
      </c>
      <c r="T192" s="101" t="s">
        <v>6</v>
      </c>
      <c r="U192" s="13" t="str">
        <f t="shared" si="38"/>
        <v/>
      </c>
      <c r="V192" s="12" t="s">
        <v>6</v>
      </c>
      <c r="W192" s="13" t="str">
        <f t="shared" si="39"/>
        <v/>
      </c>
      <c r="X192" s="12" t="s">
        <v>6</v>
      </c>
      <c r="Y192" t="b">
        <f t="shared" si="40"/>
        <v>1</v>
      </c>
      <c r="Z192" s="31"/>
    </row>
    <row r="193" spans="1:26">
      <c r="A193" s="65">
        <v>1</v>
      </c>
      <c r="B193" s="67">
        <f t="shared" si="53"/>
        <v>44050.75</v>
      </c>
      <c r="C193" s="75">
        <f t="shared" si="49"/>
        <v>13220.679861086071</v>
      </c>
      <c r="D193" s="16"/>
      <c r="E193" s="77">
        <f t="shared" si="50"/>
        <v>507528.26161979523</v>
      </c>
      <c r="F193" s="74" t="str">
        <f t="shared" si="36"/>
        <v/>
      </c>
      <c r="G193" s="1">
        <f t="shared" si="41"/>
        <v>4690.33362106196</v>
      </c>
      <c r="H193" s="1" t="str">
        <f t="shared" si="42"/>
        <v/>
      </c>
      <c r="I193" s="94">
        <f t="shared" si="43"/>
        <v>195686.75170712569</v>
      </c>
      <c r="J193" s="74" t="str">
        <f t="shared" si="44"/>
        <v/>
      </c>
      <c r="K193" s="1">
        <f t="shared" si="51"/>
        <v>7888.8584283678711</v>
      </c>
      <c r="L193" s="2"/>
      <c r="M193" s="7">
        <f t="shared" si="45"/>
        <v>287616.65637313278</v>
      </c>
      <c r="N193" s="74" t="str">
        <f t="shared" si="46"/>
        <v/>
      </c>
      <c r="O193" s="1">
        <f t="shared" si="52"/>
        <v>641.48781165627838</v>
      </c>
      <c r="P193" s="2"/>
      <c r="Q193" s="10">
        <f t="shared" si="47"/>
        <v>24224.853539536769</v>
      </c>
      <c r="R193" s="74" t="str">
        <f t="shared" si="48"/>
        <v/>
      </c>
      <c r="S193" s="13" t="str">
        <f t="shared" si="37"/>
        <v/>
      </c>
      <c r="T193" s="101" t="s">
        <v>6</v>
      </c>
      <c r="U193" s="13" t="str">
        <f t="shared" si="38"/>
        <v/>
      </c>
      <c r="V193" s="12" t="s">
        <v>6</v>
      </c>
      <c r="W193" s="13" t="str">
        <f t="shared" si="39"/>
        <v/>
      </c>
      <c r="X193" s="12" t="s">
        <v>6</v>
      </c>
      <c r="Y193" t="b">
        <f t="shared" si="40"/>
        <v>1</v>
      </c>
      <c r="Z193" s="31"/>
    </row>
    <row r="194" spans="1:26">
      <c r="A194" s="65">
        <v>1</v>
      </c>
      <c r="B194" s="67">
        <f t="shared" si="53"/>
        <v>44051.75</v>
      </c>
      <c r="C194" s="75">
        <f t="shared" si="49"/>
        <v>13523.186528800055</v>
      </c>
      <c r="D194" s="16"/>
      <c r="E194" s="77">
        <f t="shared" si="50"/>
        <v>521051.44814859529</v>
      </c>
      <c r="F194" s="74" t="str">
        <f t="shared" si="36"/>
        <v/>
      </c>
      <c r="G194" s="1">
        <f t="shared" si="41"/>
        <v>4784.2845076364601</v>
      </c>
      <c r="H194" s="1" t="str">
        <f t="shared" si="42"/>
        <v/>
      </c>
      <c r="I194" s="94">
        <f t="shared" si="43"/>
        <v>200471.03621476213</v>
      </c>
      <c r="J194" s="74" t="str">
        <f t="shared" si="44"/>
        <v/>
      </c>
      <c r="K194" s="1">
        <f t="shared" si="51"/>
        <v>8081.7306735889724</v>
      </c>
      <c r="L194" s="2"/>
      <c r="M194" s="7">
        <f t="shared" si="45"/>
        <v>295698.38704672176</v>
      </c>
      <c r="N194" s="74" t="str">
        <f t="shared" si="46"/>
        <v/>
      </c>
      <c r="O194" s="1">
        <f t="shared" si="52"/>
        <v>657.17134757463248</v>
      </c>
      <c r="P194" s="2"/>
      <c r="Q194" s="10">
        <f t="shared" si="47"/>
        <v>24882.024887111402</v>
      </c>
      <c r="R194" s="74" t="str">
        <f t="shared" si="48"/>
        <v/>
      </c>
      <c r="S194" s="13" t="str">
        <f t="shared" si="37"/>
        <v/>
      </c>
      <c r="T194" s="101" t="s">
        <v>6</v>
      </c>
      <c r="U194" s="13" t="str">
        <f t="shared" si="38"/>
        <v/>
      </c>
      <c r="V194" s="12" t="s">
        <v>6</v>
      </c>
      <c r="W194" s="13" t="str">
        <f t="shared" si="39"/>
        <v/>
      </c>
      <c r="X194" s="12" t="s">
        <v>6</v>
      </c>
      <c r="Y194" t="b">
        <f t="shared" si="40"/>
        <v>1</v>
      </c>
      <c r="Z194" s="31"/>
    </row>
    <row r="195" spans="1:26">
      <c r="A195" s="65">
        <v>1</v>
      </c>
      <c r="B195" s="67">
        <f t="shared" si="53"/>
        <v>44052.75</v>
      </c>
      <c r="C195" s="75">
        <f t="shared" si="49"/>
        <v>13830.532221424044</v>
      </c>
      <c r="D195" s="16"/>
      <c r="E195" s="77">
        <f t="shared" si="50"/>
        <v>534881.98037001933</v>
      </c>
      <c r="F195" s="74" t="str">
        <f t="shared" si="36"/>
        <v/>
      </c>
      <c r="G195" s="1">
        <f t="shared" si="41"/>
        <v>4878.947868707487</v>
      </c>
      <c r="H195" s="1" t="str">
        <f t="shared" si="42"/>
        <v/>
      </c>
      <c r="I195" s="94">
        <f t="shared" si="43"/>
        <v>205349.98408346961</v>
      </c>
      <c r="J195" s="74" t="str">
        <f t="shared" si="44"/>
        <v/>
      </c>
      <c r="K195" s="1">
        <f t="shared" si="51"/>
        <v>8278.4191498391447</v>
      </c>
      <c r="L195" s="2"/>
      <c r="M195" s="7">
        <f t="shared" si="45"/>
        <v>303976.80619656091</v>
      </c>
      <c r="N195" s="74" t="str">
        <f t="shared" si="46"/>
        <v/>
      </c>
      <c r="O195" s="1">
        <f t="shared" si="52"/>
        <v>673.16520287745038</v>
      </c>
      <c r="P195" s="2"/>
      <c r="Q195" s="10">
        <f t="shared" si="47"/>
        <v>25555.190089988853</v>
      </c>
      <c r="R195" s="74" t="str">
        <f t="shared" si="48"/>
        <v/>
      </c>
      <c r="S195" s="13" t="str">
        <f t="shared" si="37"/>
        <v/>
      </c>
      <c r="T195" s="101" t="s">
        <v>6</v>
      </c>
      <c r="U195" s="13" t="str">
        <f t="shared" si="38"/>
        <v/>
      </c>
      <c r="V195" s="12" t="s">
        <v>6</v>
      </c>
      <c r="W195" s="13" t="str">
        <f t="shared" si="39"/>
        <v/>
      </c>
      <c r="X195" s="12" t="s">
        <v>6</v>
      </c>
      <c r="Y195" t="b">
        <f t="shared" si="40"/>
        <v>1</v>
      </c>
      <c r="Z195" s="31"/>
    </row>
    <row r="196" spans="1:26">
      <c r="A196" s="65">
        <v>1</v>
      </c>
      <c r="B196" s="67">
        <f t="shared" si="53"/>
        <v>44053.75</v>
      </c>
      <c r="C196" s="75">
        <f t="shared" si="49"/>
        <v>14142.678413672606</v>
      </c>
      <c r="D196" s="16"/>
      <c r="E196" s="77">
        <f t="shared" si="50"/>
        <v>549024.65878369194</v>
      </c>
      <c r="F196" s="74" t="str">
        <f t="shared" si="36"/>
        <v/>
      </c>
      <c r="G196" s="1">
        <f t="shared" si="41"/>
        <v>4974.2570274772988</v>
      </c>
      <c r="H196" s="1" t="str">
        <f t="shared" si="42"/>
        <v/>
      </c>
      <c r="I196" s="94">
        <f t="shared" si="43"/>
        <v>210324.2411109469</v>
      </c>
      <c r="J196" s="74" t="str">
        <f t="shared" si="44"/>
        <v/>
      </c>
      <c r="K196" s="1">
        <f t="shared" si="51"/>
        <v>8478.9498916177854</v>
      </c>
      <c r="L196" s="2"/>
      <c r="M196" s="7">
        <f t="shared" si="45"/>
        <v>312455.75608817872</v>
      </c>
      <c r="N196" s="74" t="str">
        <f t="shared" si="46"/>
        <v/>
      </c>
      <c r="O196" s="1">
        <f t="shared" si="52"/>
        <v>689.47149457750356</v>
      </c>
      <c r="P196" s="2"/>
      <c r="Q196" s="10">
        <f t="shared" si="47"/>
        <v>26244.661584566358</v>
      </c>
      <c r="R196" s="74" t="str">
        <f t="shared" si="48"/>
        <v/>
      </c>
      <c r="S196" s="13" t="str">
        <f t="shared" si="37"/>
        <v/>
      </c>
      <c r="T196" s="101" t="s">
        <v>6</v>
      </c>
      <c r="U196" s="13" t="str">
        <f t="shared" si="38"/>
        <v/>
      </c>
      <c r="V196" s="12" t="s">
        <v>6</v>
      </c>
      <c r="W196" s="13" t="str">
        <f t="shared" si="39"/>
        <v/>
      </c>
      <c r="X196" s="12" t="s">
        <v>6</v>
      </c>
      <c r="Y196" t="b">
        <f t="shared" si="40"/>
        <v>1</v>
      </c>
      <c r="Z196" s="31"/>
    </row>
    <row r="197" spans="1:26">
      <c r="A197" s="65">
        <v>1</v>
      </c>
      <c r="B197" s="67">
        <f t="shared" si="53"/>
        <v>44054.75</v>
      </c>
      <c r="C197" s="75">
        <f t="shared" si="49"/>
        <v>14459.578536228975</v>
      </c>
      <c r="D197" s="16"/>
      <c r="E197" s="77">
        <f t="shared" si="50"/>
        <v>563484.23731992091</v>
      </c>
      <c r="F197" s="74" t="str">
        <f t="shared" si="36"/>
        <v/>
      </c>
      <c r="G197" s="1">
        <f t="shared" si="41"/>
        <v>5070.1403842785821</v>
      </c>
      <c r="H197" s="1" t="str">
        <f t="shared" si="42"/>
        <v/>
      </c>
      <c r="I197" s="94">
        <f t="shared" si="43"/>
        <v>215394.38149522548</v>
      </c>
      <c r="J197" s="74" t="str">
        <f t="shared" si="44"/>
        <v/>
      </c>
      <c r="K197" s="1">
        <f t="shared" si="51"/>
        <v>8683.3460469762558</v>
      </c>
      <c r="L197" s="2"/>
      <c r="M197" s="7">
        <f t="shared" si="45"/>
        <v>321139.102135155</v>
      </c>
      <c r="N197" s="74" t="str">
        <f t="shared" si="46"/>
        <v/>
      </c>
      <c r="O197" s="1">
        <f t="shared" si="52"/>
        <v>706.09210497410686</v>
      </c>
      <c r="P197" s="2"/>
      <c r="Q197" s="10">
        <f t="shared" si="47"/>
        <v>26950.753689540466</v>
      </c>
      <c r="R197" s="74" t="str">
        <f t="shared" si="48"/>
        <v/>
      </c>
      <c r="S197" s="13" t="str">
        <f t="shared" si="37"/>
        <v/>
      </c>
      <c r="T197" s="101" t="s">
        <v>6</v>
      </c>
      <c r="U197" s="13" t="str">
        <f t="shared" si="38"/>
        <v/>
      </c>
      <c r="V197" s="12" t="s">
        <v>6</v>
      </c>
      <c r="W197" s="13" t="str">
        <f t="shared" si="39"/>
        <v/>
      </c>
      <c r="X197" s="12" t="s">
        <v>6</v>
      </c>
      <c r="Y197" t="b">
        <f t="shared" si="40"/>
        <v>1</v>
      </c>
      <c r="Z197" s="31"/>
    </row>
    <row r="198" spans="1:26">
      <c r="A198" s="65">
        <v>1</v>
      </c>
      <c r="B198" s="67">
        <f t="shared" si="53"/>
        <v>44055.75</v>
      </c>
      <c r="C198" s="75">
        <f t="shared" si="49"/>
        <v>14781.177577625494</v>
      </c>
      <c r="D198" s="16"/>
      <c r="E198" s="77">
        <f t="shared" si="50"/>
        <v>578265.4148975464</v>
      </c>
      <c r="F198" s="74" t="str">
        <f t="shared" si="36"/>
        <v/>
      </c>
      <c r="G198" s="1">
        <f t="shared" si="41"/>
        <v>5166.5212407173267</v>
      </c>
      <c r="H198" s="1" t="str">
        <f t="shared" si="42"/>
        <v/>
      </c>
      <c r="I198" s="94">
        <f t="shared" si="43"/>
        <v>220560.9027359428</v>
      </c>
      <c r="J198" s="74" t="str">
        <f t="shared" si="44"/>
        <v/>
      </c>
      <c r="K198" s="1">
        <f t="shared" si="51"/>
        <v>8891.6276719693215</v>
      </c>
      <c r="L198" s="2"/>
      <c r="M198" s="7">
        <f t="shared" si="45"/>
        <v>330030.7298071243</v>
      </c>
      <c r="N198" s="74" t="str">
        <f t="shared" si="46"/>
        <v/>
      </c>
      <c r="O198" s="1">
        <f t="shared" si="52"/>
        <v>723.02866493879844</v>
      </c>
      <c r="P198" s="2"/>
      <c r="Q198" s="10">
        <f t="shared" si="47"/>
        <v>27673.782354479266</v>
      </c>
      <c r="R198" s="74" t="str">
        <f t="shared" si="48"/>
        <v/>
      </c>
      <c r="S198" s="13" t="str">
        <f t="shared" si="37"/>
        <v/>
      </c>
      <c r="T198" s="101" t="s">
        <v>6</v>
      </c>
      <c r="U198" s="13" t="str">
        <f t="shared" si="38"/>
        <v/>
      </c>
      <c r="V198" s="12" t="s">
        <v>6</v>
      </c>
      <c r="W198" s="13" t="str">
        <f t="shared" si="39"/>
        <v/>
      </c>
      <c r="X198" s="12" t="s">
        <v>6</v>
      </c>
      <c r="Y198" t="b">
        <f t="shared" si="40"/>
        <v>1</v>
      </c>
      <c r="Z198" s="31"/>
    </row>
    <row r="199" spans="1:26">
      <c r="A199" s="65">
        <v>1</v>
      </c>
      <c r="B199" s="67">
        <f t="shared" si="53"/>
        <v>44056.75</v>
      </c>
      <c r="C199" s="75">
        <f t="shared" si="49"/>
        <v>15107.411679873592</v>
      </c>
      <c r="D199" s="16"/>
      <c r="E199" s="77">
        <f t="shared" si="50"/>
        <v>593372.82657742</v>
      </c>
      <c r="F199" s="74" t="str">
        <f t="shared" si="36"/>
        <v/>
      </c>
      <c r="G199" s="1">
        <f t="shared" si="41"/>
        <v>5263.3176251728437</v>
      </c>
      <c r="H199" s="1" t="str">
        <f t="shared" si="42"/>
        <v/>
      </c>
      <c r="I199" s="94">
        <f t="shared" si="43"/>
        <v>225824.22036111564</v>
      </c>
      <c r="J199" s="74" t="str">
        <f t="shared" si="44"/>
        <v/>
      </c>
      <c r="K199" s="1">
        <f t="shared" si="51"/>
        <v>9103.811518071816</v>
      </c>
      <c r="L199" s="2"/>
      <c r="M199" s="7">
        <f t="shared" si="45"/>
        <v>339134.5413251961</v>
      </c>
      <c r="N199" s="74" t="str">
        <f t="shared" si="46"/>
        <v/>
      </c>
      <c r="O199" s="1">
        <f t="shared" si="52"/>
        <v>740.28253662898442</v>
      </c>
      <c r="P199" s="2"/>
      <c r="Q199" s="10">
        <f t="shared" si="47"/>
        <v>28414.06489110825</v>
      </c>
      <c r="R199" s="74" t="str">
        <f t="shared" si="48"/>
        <v/>
      </c>
      <c r="S199" s="13" t="str">
        <f t="shared" si="37"/>
        <v/>
      </c>
      <c r="T199" s="101" t="s">
        <v>6</v>
      </c>
      <c r="U199" s="13" t="str">
        <f t="shared" si="38"/>
        <v/>
      </c>
      <c r="V199" s="12" t="s">
        <v>6</v>
      </c>
      <c r="W199" s="13" t="str">
        <f t="shared" si="39"/>
        <v/>
      </c>
      <c r="X199" s="12" t="s">
        <v>6</v>
      </c>
      <c r="Y199" t="b">
        <f t="shared" si="40"/>
        <v>1</v>
      </c>
      <c r="Z199" s="31"/>
    </row>
    <row r="200" spans="1:26">
      <c r="A200" s="65">
        <v>1</v>
      </c>
      <c r="B200" s="67">
        <f t="shared" si="53"/>
        <v>44057.75</v>
      </c>
      <c r="C200" s="75">
        <f t="shared" si="49"/>
        <v>15438.207728722249</v>
      </c>
      <c r="D200" s="16"/>
      <c r="E200" s="77">
        <f t="shared" si="50"/>
        <v>608811.03430614225</v>
      </c>
      <c r="F200" s="74" t="str">
        <f t="shared" si="36"/>
        <v/>
      </c>
      <c r="G200" s="1">
        <f t="shared" si="41"/>
        <v>5360.4421204387918</v>
      </c>
      <c r="H200" s="1" t="str">
        <f t="shared" si="42"/>
        <v/>
      </c>
      <c r="I200" s="94">
        <f t="shared" si="43"/>
        <v>231184.66248155443</v>
      </c>
      <c r="J200" s="74" t="str">
        <f t="shared" si="44"/>
        <v/>
      </c>
      <c r="K200" s="1">
        <f t="shared" si="51"/>
        <v>9319.9108126469109</v>
      </c>
      <c r="L200" s="2"/>
      <c r="M200" s="7">
        <f t="shared" si="45"/>
        <v>348454.45213784301</v>
      </c>
      <c r="N200" s="74" t="str">
        <f t="shared" si="46"/>
        <v/>
      </c>
      <c r="O200" s="1">
        <f t="shared" si="52"/>
        <v>757.85479563656861</v>
      </c>
      <c r="P200" s="2"/>
      <c r="Q200" s="10">
        <f t="shared" si="47"/>
        <v>29171.919686744819</v>
      </c>
      <c r="R200" s="74" t="str">
        <f t="shared" si="48"/>
        <v/>
      </c>
      <c r="S200" s="13" t="str">
        <f t="shared" si="37"/>
        <v/>
      </c>
      <c r="T200" s="101" t="s">
        <v>6</v>
      </c>
      <c r="U200" s="13" t="str">
        <f t="shared" si="38"/>
        <v/>
      </c>
      <c r="V200" s="12" t="s">
        <v>6</v>
      </c>
      <c r="W200" s="13" t="str">
        <f t="shared" si="39"/>
        <v/>
      </c>
      <c r="X200" s="12" t="s">
        <v>6</v>
      </c>
      <c r="Y200" t="b">
        <f t="shared" si="40"/>
        <v>1</v>
      </c>
      <c r="Z200" s="31"/>
    </row>
    <row r="201" spans="1:26">
      <c r="A201" s="65">
        <v>1</v>
      </c>
      <c r="B201" s="67">
        <f t="shared" si="53"/>
        <v>44058.75</v>
      </c>
      <c r="C201" s="75">
        <f t="shared" si="49"/>
        <v>15773.482939523994</v>
      </c>
      <c r="D201" s="16"/>
      <c r="E201" s="77">
        <f t="shared" si="50"/>
        <v>624584.51724566624</v>
      </c>
      <c r="F201" s="74" t="str">
        <f t="shared" si="36"/>
        <v/>
      </c>
      <c r="G201" s="1">
        <f t="shared" si="41"/>
        <v>5457.801694356036</v>
      </c>
      <c r="H201" s="1" t="str">
        <f t="shared" si="42"/>
        <v/>
      </c>
      <c r="I201" s="94">
        <f t="shared" si="43"/>
        <v>236642.46417591046</v>
      </c>
      <c r="J201" s="74" t="str">
        <f t="shared" si="44"/>
        <v/>
      </c>
      <c r="K201" s="1">
        <f t="shared" si="51"/>
        <v>9539.9350325865453</v>
      </c>
      <c r="L201" s="2"/>
      <c r="M201" s="7">
        <f t="shared" si="45"/>
        <v>357994.38717042957</v>
      </c>
      <c r="N201" s="74" t="str">
        <f t="shared" si="46"/>
        <v/>
      </c>
      <c r="O201" s="1">
        <f t="shared" si="52"/>
        <v>775.74621258137188</v>
      </c>
      <c r="P201" s="2"/>
      <c r="Q201" s="10">
        <f t="shared" si="47"/>
        <v>29947.665899326192</v>
      </c>
      <c r="R201" s="74" t="str">
        <f t="shared" si="48"/>
        <v/>
      </c>
      <c r="S201" s="13" t="str">
        <f t="shared" si="37"/>
        <v/>
      </c>
      <c r="T201" s="101" t="s">
        <v>6</v>
      </c>
      <c r="U201" s="13" t="str">
        <f t="shared" si="38"/>
        <v/>
      </c>
      <c r="V201" s="12" t="s">
        <v>6</v>
      </c>
      <c r="W201" s="13" t="str">
        <f t="shared" si="39"/>
        <v/>
      </c>
      <c r="X201" s="12" t="s">
        <v>6</v>
      </c>
      <c r="Y201" t="b">
        <f t="shared" si="40"/>
        <v>1</v>
      </c>
      <c r="Z201" s="31"/>
    </row>
    <row r="202" spans="1:26">
      <c r="A202" s="65">
        <v>1</v>
      </c>
      <c r="B202" s="67">
        <f t="shared" si="53"/>
        <v>44059.75</v>
      </c>
      <c r="C202" s="75">
        <f t="shared" si="49"/>
        <v>16113.144439801574</v>
      </c>
      <c r="D202" s="16"/>
      <c r="E202" s="77">
        <f t="shared" si="50"/>
        <v>640697.66168546781</v>
      </c>
      <c r="F202" s="74" t="str">
        <f t="shared" si="36"/>
        <v/>
      </c>
      <c r="G202" s="1">
        <f t="shared" si="41"/>
        <v>5555.2975343577664</v>
      </c>
      <c r="H202" s="1" t="str">
        <f t="shared" si="42"/>
        <v/>
      </c>
      <c r="I202" s="94">
        <f t="shared" si="43"/>
        <v>242197.76171026821</v>
      </c>
      <c r="J202" s="74" t="str">
        <f t="shared" si="44"/>
        <v/>
      </c>
      <c r="K202" s="1">
        <f t="shared" si="51"/>
        <v>9763.8896712817586</v>
      </c>
      <c r="L202" s="2"/>
      <c r="M202" s="7">
        <f t="shared" si="45"/>
        <v>367758.27684171131</v>
      </c>
      <c r="N202" s="74" t="str">
        <f t="shared" si="46"/>
        <v/>
      </c>
      <c r="O202" s="1">
        <f t="shared" si="52"/>
        <v>793.95723416216958</v>
      </c>
      <c r="P202" s="2"/>
      <c r="Q202" s="10">
        <f t="shared" si="47"/>
        <v>30741.62313348836</v>
      </c>
      <c r="R202" s="74" t="str">
        <f t="shared" si="48"/>
        <v/>
      </c>
      <c r="S202" s="13" t="str">
        <f t="shared" si="37"/>
        <v/>
      </c>
      <c r="T202" s="101" t="s">
        <v>6</v>
      </c>
      <c r="U202" s="13" t="str">
        <f t="shared" si="38"/>
        <v/>
      </c>
      <c r="V202" s="12" t="s">
        <v>6</v>
      </c>
      <c r="W202" s="13" t="str">
        <f t="shared" si="39"/>
        <v/>
      </c>
      <c r="X202" s="12" t="s">
        <v>6</v>
      </c>
      <c r="Y202" t="b">
        <f t="shared" si="40"/>
        <v>1</v>
      </c>
      <c r="Z202" s="31"/>
    </row>
    <row r="203" spans="1:26">
      <c r="A203" s="65">
        <v>1</v>
      </c>
      <c r="B203" s="67">
        <f t="shared" si="53"/>
        <v>44060.75</v>
      </c>
      <c r="C203" s="75">
        <f t="shared" si="49"/>
        <v>16457.088849720778</v>
      </c>
      <c r="D203" s="16"/>
      <c r="E203" s="77">
        <f t="shared" si="50"/>
        <v>657154.75053518859</v>
      </c>
      <c r="F203" s="74" t="str">
        <f t="shared" si="36"/>
        <v/>
      </c>
      <c r="G203" s="1">
        <f t="shared" si="41"/>
        <v>5652.8248869186409</v>
      </c>
      <c r="H203" s="1" t="str">
        <f t="shared" si="42"/>
        <v/>
      </c>
      <c r="I203" s="94">
        <f t="shared" si="43"/>
        <v>247850.58659718686</v>
      </c>
      <c r="J203" s="74" t="str">
        <f t="shared" si="44"/>
        <v/>
      </c>
      <c r="K203" s="1">
        <f t="shared" si="51"/>
        <v>9991.7759991206403</v>
      </c>
      <c r="L203" s="2"/>
      <c r="M203" s="7">
        <f t="shared" si="45"/>
        <v>377750.05284083192</v>
      </c>
      <c r="N203" s="74" t="str">
        <f t="shared" si="46"/>
        <v/>
      </c>
      <c r="O203" s="1">
        <f t="shared" si="52"/>
        <v>812.48796368142064</v>
      </c>
      <c r="P203" s="2"/>
      <c r="Q203" s="10">
        <f t="shared" si="47"/>
        <v>31554.111097169782</v>
      </c>
      <c r="R203" s="74" t="str">
        <f t="shared" si="48"/>
        <v/>
      </c>
      <c r="S203" s="13" t="str">
        <f t="shared" si="37"/>
        <v/>
      </c>
      <c r="T203" s="101" t="s">
        <v>6</v>
      </c>
      <c r="U203" s="13" t="str">
        <f t="shared" si="38"/>
        <v/>
      </c>
      <c r="V203" s="12" t="s">
        <v>6</v>
      </c>
      <c r="W203" s="13" t="str">
        <f t="shared" si="39"/>
        <v/>
      </c>
      <c r="X203" s="12" t="s">
        <v>6</v>
      </c>
      <c r="Y203" t="b">
        <f t="shared" si="40"/>
        <v>1</v>
      </c>
      <c r="Z203" s="31"/>
    </row>
    <row r="204" spans="1:26">
      <c r="A204" s="65">
        <v>1</v>
      </c>
      <c r="B204" s="67">
        <f t="shared" si="53"/>
        <v>44061.75</v>
      </c>
      <c r="C204" s="75">
        <f t="shared" si="49"/>
        <v>16805.20186179108</v>
      </c>
      <c r="D204" s="16"/>
      <c r="E204" s="77">
        <f t="shared" si="50"/>
        <v>673959.95239697967</v>
      </c>
      <c r="F204" s="74" t="str">
        <f t="shared" si="36"/>
        <v/>
      </c>
      <c r="G204" s="1">
        <f t="shared" si="41"/>
        <v>5750.2729029733646</v>
      </c>
      <c r="H204" s="1" t="str">
        <f t="shared" si="42"/>
        <v/>
      </c>
      <c r="I204" s="94">
        <f t="shared" si="43"/>
        <v>253600.85950016024</v>
      </c>
      <c r="J204" s="74" t="str">
        <f t="shared" si="44"/>
        <v/>
      </c>
      <c r="K204" s="1">
        <f t="shared" si="51"/>
        <v>10223.590817754502</v>
      </c>
      <c r="L204" s="2"/>
      <c r="M204" s="7">
        <f t="shared" si="45"/>
        <v>387973.64365858643</v>
      </c>
      <c r="N204" s="74" t="str">
        <f t="shared" si="46"/>
        <v/>
      </c>
      <c r="O204" s="1">
        <f t="shared" si="52"/>
        <v>831.33814106325758</v>
      </c>
      <c r="P204" s="2"/>
      <c r="Q204" s="10">
        <f t="shared" si="47"/>
        <v>32385.449238233039</v>
      </c>
      <c r="R204" s="74" t="str">
        <f t="shared" si="48"/>
        <v/>
      </c>
      <c r="S204" s="13" t="str">
        <f t="shared" si="37"/>
        <v/>
      </c>
      <c r="T204" s="101" t="s">
        <v>6</v>
      </c>
      <c r="U204" s="13" t="str">
        <f t="shared" si="38"/>
        <v/>
      </c>
      <c r="V204" s="12" t="s">
        <v>6</v>
      </c>
      <c r="W204" s="13" t="str">
        <f t="shared" si="39"/>
        <v/>
      </c>
      <c r="X204" s="12" t="s">
        <v>6</v>
      </c>
      <c r="Y204" t="b">
        <f t="shared" si="40"/>
        <v>1</v>
      </c>
      <c r="Z204" s="31"/>
    </row>
    <row r="205" spans="1:26">
      <c r="A205" s="65">
        <v>1</v>
      </c>
      <c r="B205" s="67">
        <f t="shared" si="53"/>
        <v>44062.75</v>
      </c>
      <c r="C205" s="75">
        <f t="shared" si="49"/>
        <v>17157.357821252081</v>
      </c>
      <c r="D205" s="16"/>
      <c r="E205" s="77">
        <f t="shared" si="50"/>
        <v>691117.31021823175</v>
      </c>
      <c r="F205" s="74" t="str">
        <f t="shared" si="36"/>
        <v/>
      </c>
      <c r="G205" s="1">
        <f t="shared" si="41"/>
        <v>5847.5244904450428</v>
      </c>
      <c r="H205" s="1" t="str">
        <f t="shared" si="42"/>
        <v/>
      </c>
      <c r="I205" s="94">
        <f t="shared" si="43"/>
        <v>259448.38399060527</v>
      </c>
      <c r="J205" s="74" t="str">
        <f t="shared" si="44"/>
        <v/>
      </c>
      <c r="K205" s="1">
        <f t="shared" si="51"/>
        <v>10459.326208418945</v>
      </c>
      <c r="L205" s="2"/>
      <c r="M205" s="7">
        <f t="shared" si="45"/>
        <v>398432.96986700536</v>
      </c>
      <c r="N205" s="74" t="str">
        <f t="shared" si="46"/>
        <v/>
      </c>
      <c r="O205" s="1">
        <f t="shared" si="52"/>
        <v>850.50712238804431</v>
      </c>
      <c r="P205" s="2"/>
      <c r="Q205" s="10">
        <f t="shared" si="47"/>
        <v>33235.956360621087</v>
      </c>
      <c r="R205" s="74" t="str">
        <f t="shared" si="48"/>
        <v/>
      </c>
      <c r="S205" s="13" t="str">
        <f t="shared" si="37"/>
        <v/>
      </c>
      <c r="T205" s="101" t="s">
        <v>6</v>
      </c>
      <c r="U205" s="13" t="str">
        <f t="shared" si="38"/>
        <v/>
      </c>
      <c r="V205" s="12" t="s">
        <v>6</v>
      </c>
      <c r="W205" s="13" t="str">
        <f t="shared" si="39"/>
        <v/>
      </c>
      <c r="X205" s="12" t="s">
        <v>6</v>
      </c>
      <c r="Y205" t="b">
        <f t="shared" si="40"/>
        <v>1</v>
      </c>
      <c r="Z205" s="31"/>
    </row>
    <row r="206" spans="1:26">
      <c r="A206" s="65">
        <v>1</v>
      </c>
      <c r="B206" s="67">
        <f t="shared" si="53"/>
        <v>44063.75</v>
      </c>
      <c r="C206" s="75">
        <f t="shared" si="49"/>
        <v>17513.419308716082</v>
      </c>
      <c r="D206" s="16"/>
      <c r="E206" s="77">
        <f t="shared" si="50"/>
        <v>708630.72952694783</v>
      </c>
      <c r="F206" s="74" t="str">
        <f t="shared" si="36"/>
        <v/>
      </c>
      <c r="G206" s="1">
        <f t="shared" si="41"/>
        <v>5944.4561750999374</v>
      </c>
      <c r="H206" s="1" t="str">
        <f t="shared" si="42"/>
        <v/>
      </c>
      <c r="I206" s="94">
        <f t="shared" si="43"/>
        <v>265392.84016570519</v>
      </c>
      <c r="J206" s="74" t="str">
        <f t="shared" si="44"/>
        <v/>
      </c>
      <c r="K206" s="1">
        <f t="shared" si="51"/>
        <v>10698.969274645449</v>
      </c>
      <c r="L206" s="2"/>
      <c r="M206" s="7">
        <f t="shared" si="45"/>
        <v>409131.9391416508</v>
      </c>
      <c r="N206" s="74" t="str">
        <f t="shared" si="46"/>
        <v/>
      </c>
      <c r="O206" s="1">
        <f t="shared" si="52"/>
        <v>869.9938589707981</v>
      </c>
      <c r="P206" s="2"/>
      <c r="Q206" s="10">
        <f t="shared" si="47"/>
        <v>34105.950219591883</v>
      </c>
      <c r="R206" s="74" t="str">
        <f t="shared" si="48"/>
        <v/>
      </c>
      <c r="S206" s="13" t="str">
        <f t="shared" si="37"/>
        <v/>
      </c>
      <c r="T206" s="101" t="s">
        <v>6</v>
      </c>
      <c r="U206" s="13" t="str">
        <f t="shared" si="38"/>
        <v/>
      </c>
      <c r="V206" s="12" t="s">
        <v>6</v>
      </c>
      <c r="W206" s="13" t="str">
        <f t="shared" si="39"/>
        <v/>
      </c>
      <c r="X206" s="12" t="s">
        <v>6</v>
      </c>
      <c r="Y206" t="b">
        <f t="shared" si="40"/>
        <v>1</v>
      </c>
      <c r="Z206" s="31"/>
    </row>
    <row r="207" spans="1:26">
      <c r="A207" s="65">
        <v>1</v>
      </c>
      <c r="B207" s="67">
        <f t="shared" si="53"/>
        <v>44064.75</v>
      </c>
      <c r="C207" s="75">
        <f t="shared" si="49"/>
        <v>17873.236726788688</v>
      </c>
      <c r="D207" s="16"/>
      <c r="E207" s="77">
        <f t="shared" si="50"/>
        <v>726503.96625373652</v>
      </c>
      <c r="F207" s="74" t="str">
        <f t="shared" si="36"/>
        <v/>
      </c>
      <c r="G207" s="1">
        <f t="shared" si="41"/>
        <v>6040.9379710223429</v>
      </c>
      <c r="H207" s="1" t="str">
        <f t="shared" si="42"/>
        <v/>
      </c>
      <c r="I207" s="94">
        <f t="shared" si="43"/>
        <v>271433.77813672752</v>
      </c>
      <c r="J207" s="74" t="str">
        <f t="shared" si="44"/>
        <v/>
      </c>
      <c r="K207" s="1">
        <f t="shared" si="51"/>
        <v>10942.501879751346</v>
      </c>
      <c r="L207" s="2"/>
      <c r="M207" s="7">
        <f t="shared" si="45"/>
        <v>420074.44102140213</v>
      </c>
      <c r="N207" s="74" t="str">
        <f t="shared" si="46"/>
        <v/>
      </c>
      <c r="O207" s="1">
        <f t="shared" si="52"/>
        <v>889.79687601500871</v>
      </c>
      <c r="P207" s="2"/>
      <c r="Q207" s="10">
        <f t="shared" si="47"/>
        <v>34995.747095606894</v>
      </c>
      <c r="R207" s="74" t="str">
        <f t="shared" si="48"/>
        <v/>
      </c>
      <c r="S207" s="13" t="str">
        <f t="shared" si="37"/>
        <v/>
      </c>
      <c r="T207" s="101" t="s">
        <v>6</v>
      </c>
      <c r="U207" s="13" t="str">
        <f t="shared" si="38"/>
        <v/>
      </c>
      <c r="V207" s="12" t="s">
        <v>6</v>
      </c>
      <c r="W207" s="13" t="str">
        <f t="shared" si="39"/>
        <v/>
      </c>
      <c r="X207" s="12" t="s">
        <v>6</v>
      </c>
      <c r="Y207" t="b">
        <f t="shared" si="40"/>
        <v>1</v>
      </c>
      <c r="Z207" s="31"/>
    </row>
    <row r="208" spans="1:26">
      <c r="A208" s="65">
        <v>1</v>
      </c>
      <c r="B208" s="67">
        <f t="shared" si="53"/>
        <v>44065.75</v>
      </c>
      <c r="C208" s="75">
        <f t="shared" si="49"/>
        <v>18236.64789250982</v>
      </c>
      <c r="D208" s="16"/>
      <c r="E208" s="77">
        <f t="shared" si="50"/>
        <v>744740.61414624634</v>
      </c>
      <c r="F208" s="74" t="str">
        <f t="shared" si="36"/>
        <v/>
      </c>
      <c r="G208" s="1">
        <f t="shared" si="41"/>
        <v>6136.833262080695</v>
      </c>
      <c r="H208" s="1" t="str">
        <f t="shared" si="42"/>
        <v/>
      </c>
      <c r="I208" s="94">
        <f t="shared" si="43"/>
        <v>277570.61139880819</v>
      </c>
      <c r="J208" s="74" t="str">
        <f t="shared" si="44"/>
        <v/>
      </c>
      <c r="K208" s="1">
        <f t="shared" si="51"/>
        <v>11189.90037955122</v>
      </c>
      <c r="L208" s="2"/>
      <c r="M208" s="7">
        <f t="shared" si="45"/>
        <v>431264.34140095336</v>
      </c>
      <c r="N208" s="74" t="str">
        <f t="shared" si="46"/>
        <v/>
      </c>
      <c r="O208" s="1">
        <f t="shared" si="52"/>
        <v>909.91425087788889</v>
      </c>
      <c r="P208" s="2"/>
      <c r="Q208" s="10">
        <f t="shared" si="47"/>
        <v>35905.661346484783</v>
      </c>
      <c r="R208" s="74" t="str">
        <f t="shared" si="48"/>
        <v/>
      </c>
      <c r="S208" s="13" t="str">
        <f t="shared" si="37"/>
        <v/>
      </c>
      <c r="T208" s="101" t="s">
        <v>6</v>
      </c>
      <c r="U208" s="13" t="str">
        <f t="shared" si="38"/>
        <v/>
      </c>
      <c r="V208" s="12" t="s">
        <v>6</v>
      </c>
      <c r="W208" s="13" t="str">
        <f t="shared" si="39"/>
        <v/>
      </c>
      <c r="X208" s="12" t="s">
        <v>6</v>
      </c>
      <c r="Y208" t="b">
        <f t="shared" si="40"/>
        <v>1</v>
      </c>
      <c r="Z208" s="31"/>
    </row>
    <row r="209" spans="1:26">
      <c r="A209" s="65">
        <v>1</v>
      </c>
      <c r="B209" s="67">
        <f t="shared" si="53"/>
        <v>44066.75</v>
      </c>
      <c r="C209" s="75">
        <f t="shared" si="49"/>
        <v>18603.477637612377</v>
      </c>
      <c r="D209" s="16"/>
      <c r="E209" s="77">
        <f t="shared" si="50"/>
        <v>763344.09178385872</v>
      </c>
      <c r="F209" s="74" t="str">
        <f t="shared" si="36"/>
        <v/>
      </c>
      <c r="G209" s="1">
        <f t="shared" si="41"/>
        <v>6231.9986958333393</v>
      </c>
      <c r="H209" s="1" t="str">
        <f t="shared" si="42"/>
        <v/>
      </c>
      <c r="I209" s="94">
        <f t="shared" si="43"/>
        <v>283802.61009464151</v>
      </c>
      <c r="J209" s="74" t="str">
        <f t="shared" si="44"/>
        <v/>
      </c>
      <c r="K209" s="1">
        <f t="shared" si="51"/>
        <v>11441.135350791288</v>
      </c>
      <c r="L209" s="2"/>
      <c r="M209" s="7">
        <f t="shared" si="45"/>
        <v>442705.47675174463</v>
      </c>
      <c r="N209" s="74" t="str">
        <f t="shared" si="46"/>
        <v/>
      </c>
      <c r="O209" s="1">
        <f t="shared" si="52"/>
        <v>930.34359098783216</v>
      </c>
      <c r="P209" s="2"/>
      <c r="Q209" s="10">
        <f t="shared" si="47"/>
        <v>36836.004937472615</v>
      </c>
      <c r="R209" s="74" t="str">
        <f t="shared" si="48"/>
        <v/>
      </c>
      <c r="S209" s="13" t="str">
        <f t="shared" si="37"/>
        <v/>
      </c>
      <c r="T209" s="101" t="s">
        <v>6</v>
      </c>
      <c r="U209" s="13" t="str">
        <f t="shared" si="38"/>
        <v/>
      </c>
      <c r="V209" s="12" t="s">
        <v>6</v>
      </c>
      <c r="W209" s="13" t="str">
        <f t="shared" si="39"/>
        <v/>
      </c>
      <c r="X209" s="12" t="s">
        <v>6</v>
      </c>
      <c r="Y209" t="b">
        <f t="shared" si="40"/>
        <v>1</v>
      </c>
      <c r="Z209" s="31"/>
    </row>
    <row r="210" spans="1:26">
      <c r="A210" s="65">
        <v>1</v>
      </c>
      <c r="B210" s="67">
        <f t="shared" si="53"/>
        <v>44067.75</v>
      </c>
      <c r="C210" s="75">
        <f t="shared" si="49"/>
        <v>18973.537418728461</v>
      </c>
      <c r="D210" s="16"/>
      <c r="E210" s="77">
        <f t="shared" si="50"/>
        <v>782317.62920258718</v>
      </c>
      <c r="F210" s="74" t="str">
        <f t="shared" si="36"/>
        <v/>
      </c>
      <c r="G210" s="1">
        <f t="shared" si="41"/>
        <v>6326.2840913988057</v>
      </c>
      <c r="H210" s="1" t="str">
        <f t="shared" si="42"/>
        <v/>
      </c>
      <c r="I210" s="94">
        <f t="shared" si="43"/>
        <v>290128.89418604033</v>
      </c>
      <c r="J210" s="74" t="str">
        <f t="shared" si="44"/>
        <v/>
      </c>
      <c r="K210" s="1">
        <f t="shared" si="51"/>
        <v>11696.171315869675</v>
      </c>
      <c r="L210" s="2"/>
      <c r="M210" s="7">
        <f t="shared" si="45"/>
        <v>454401.6480676143</v>
      </c>
      <c r="N210" s="74" t="str">
        <f t="shared" si="46"/>
        <v/>
      </c>
      <c r="O210" s="1">
        <f t="shared" si="52"/>
        <v>951.08201145985834</v>
      </c>
      <c r="P210" s="2"/>
      <c r="Q210" s="10">
        <f t="shared" si="47"/>
        <v>37787.086948932476</v>
      </c>
      <c r="R210" s="74" t="str">
        <f t="shared" si="48"/>
        <v/>
      </c>
      <c r="S210" s="13" t="str">
        <f t="shared" si="37"/>
        <v/>
      </c>
      <c r="T210" s="101" t="s">
        <v>6</v>
      </c>
      <c r="U210" s="13" t="str">
        <f t="shared" si="38"/>
        <v/>
      </c>
      <c r="V210" s="12" t="s">
        <v>6</v>
      </c>
      <c r="W210" s="13" t="str">
        <f t="shared" si="39"/>
        <v/>
      </c>
      <c r="X210" s="12" t="s">
        <v>6</v>
      </c>
      <c r="Y210" t="b">
        <f t="shared" si="40"/>
        <v>1</v>
      </c>
      <c r="Z210" s="31"/>
    </row>
    <row r="211" spans="1:26">
      <c r="A211" s="65">
        <v>1</v>
      </c>
      <c r="B211" s="67">
        <f t="shared" si="53"/>
        <v>44068.75</v>
      </c>
      <c r="C211" s="75">
        <f t="shared" si="49"/>
        <v>19346.62493982038</v>
      </c>
      <c r="D211" s="16"/>
      <c r="E211" s="77">
        <f t="shared" si="50"/>
        <v>801664.25414240756</v>
      </c>
      <c r="F211" s="74" t="str">
        <f t="shared" si="36"/>
        <v/>
      </c>
      <c r="G211" s="1">
        <f t="shared" si="41"/>
        <v>6419.5323628903689</v>
      </c>
      <c r="H211" s="1" t="str">
        <f t="shared" si="42"/>
        <v/>
      </c>
      <c r="I211" s="94">
        <f t="shared" si="43"/>
        <v>296548.4265489307</v>
      </c>
      <c r="J211" s="74" t="str">
        <f t="shared" si="44"/>
        <v/>
      </c>
      <c r="K211" s="1">
        <f t="shared" si="51"/>
        <v>11954.966464470037</v>
      </c>
      <c r="L211" s="2"/>
      <c r="M211" s="7">
        <f t="shared" si="45"/>
        <v>466356.61453208432</v>
      </c>
      <c r="N211" s="74" t="str">
        <f t="shared" si="46"/>
        <v/>
      </c>
      <c r="O211" s="1">
        <f t="shared" si="52"/>
        <v>972.12611246006543</v>
      </c>
      <c r="P211" s="2"/>
      <c r="Q211" s="10">
        <f t="shared" si="47"/>
        <v>38759.21306139254</v>
      </c>
      <c r="R211" s="74" t="str">
        <f t="shared" si="48"/>
        <v/>
      </c>
      <c r="S211" s="13" t="str">
        <f t="shared" si="37"/>
        <v/>
      </c>
      <c r="T211" s="101" t="s">
        <v>6</v>
      </c>
      <c r="U211" s="13" t="str">
        <f t="shared" si="38"/>
        <v/>
      </c>
      <c r="V211" s="12" t="s">
        <v>6</v>
      </c>
      <c r="W211" s="13" t="str">
        <f t="shared" si="39"/>
        <v/>
      </c>
      <c r="X211" s="12" t="s">
        <v>6</v>
      </c>
      <c r="Y211" t="b">
        <f t="shared" si="40"/>
        <v>1</v>
      </c>
      <c r="Z211" s="31"/>
    </row>
    <row r="212" spans="1:26">
      <c r="A212" s="65">
        <v>1</v>
      </c>
      <c r="B212" s="67">
        <f t="shared" si="53"/>
        <v>44069.75</v>
      </c>
      <c r="C212" s="75">
        <f t="shared" si="49"/>
        <v>19722.523789266706</v>
      </c>
      <c r="D212" s="16"/>
      <c r="E212" s="77">
        <f t="shared" si="50"/>
        <v>821386.77793167427</v>
      </c>
      <c r="F212" s="74" t="str">
        <f t="shared" si="36"/>
        <v/>
      </c>
      <c r="G212" s="1">
        <f t="shared" si="41"/>
        <v>6511.5794600876479</v>
      </c>
      <c r="H212" s="1" t="str">
        <f t="shared" si="42"/>
        <v/>
      </c>
      <c r="I212" s="94">
        <f t="shared" si="43"/>
        <v>303060.00600901834</v>
      </c>
      <c r="J212" s="74" t="str">
        <f t="shared" si="44"/>
        <v/>
      </c>
      <c r="K212" s="1">
        <f t="shared" si="51"/>
        <v>12217.472372803479</v>
      </c>
      <c r="L212" s="2"/>
      <c r="M212" s="7">
        <f t="shared" si="45"/>
        <v>478574.08690488781</v>
      </c>
      <c r="N212" s="74" t="str">
        <f t="shared" si="46"/>
        <v/>
      </c>
      <c r="O212" s="1">
        <f t="shared" si="52"/>
        <v>993.47195637559651</v>
      </c>
      <c r="P212" s="2"/>
      <c r="Q212" s="10">
        <f t="shared" si="47"/>
        <v>39752.685017768134</v>
      </c>
      <c r="R212" s="74" t="str">
        <f t="shared" si="48"/>
        <v/>
      </c>
      <c r="S212" s="13" t="str">
        <f t="shared" si="37"/>
        <v/>
      </c>
      <c r="T212" s="101" t="s">
        <v>6</v>
      </c>
      <c r="U212" s="13" t="str">
        <f t="shared" si="38"/>
        <v/>
      </c>
      <c r="V212" s="12" t="s">
        <v>6</v>
      </c>
      <c r="W212" s="13" t="str">
        <f t="shared" si="39"/>
        <v/>
      </c>
      <c r="X212" s="12" t="s">
        <v>6</v>
      </c>
      <c r="Y212" t="b">
        <f t="shared" si="40"/>
        <v>1</v>
      </c>
      <c r="Z212" s="31"/>
    </row>
    <row r="213" spans="1:26">
      <c r="A213" s="65">
        <v>1</v>
      </c>
      <c r="B213" s="67">
        <f t="shared" si="53"/>
        <v>44070.75</v>
      </c>
      <c r="C213" s="75">
        <f t="shared" si="49"/>
        <v>20101.003094163723</v>
      </c>
      <c r="D213" s="16"/>
      <c r="E213" s="77">
        <f t="shared" si="50"/>
        <v>841487.78102583799</v>
      </c>
      <c r="F213" s="74" t="str">
        <f t="shared" si="36"/>
        <v/>
      </c>
      <c r="G213" s="1">
        <f t="shared" si="41"/>
        <v>6602.2543280875534</v>
      </c>
      <c r="H213" s="1" t="str">
        <f t="shared" si="42"/>
        <v/>
      </c>
      <c r="I213" s="94">
        <f t="shared" si="43"/>
        <v>309662.26033710589</v>
      </c>
      <c r="J213" s="74" t="str">
        <f t="shared" si="44"/>
        <v/>
      </c>
      <c r="K213" s="1">
        <f t="shared" si="51"/>
        <v>12483.633721223803</v>
      </c>
      <c r="L213" s="2"/>
      <c r="M213" s="7">
        <f t="shared" si="45"/>
        <v>491057.72062611161</v>
      </c>
      <c r="N213" s="74" t="str">
        <f t="shared" si="46"/>
        <v/>
      </c>
      <c r="O213" s="1">
        <f t="shared" si="52"/>
        <v>1015.115044852336</v>
      </c>
      <c r="P213" s="2"/>
      <c r="Q213" s="10">
        <f t="shared" si="47"/>
        <v>40767.800062620467</v>
      </c>
      <c r="R213" s="74" t="str">
        <f t="shared" si="48"/>
        <v/>
      </c>
      <c r="S213" s="13" t="str">
        <f t="shared" si="37"/>
        <v/>
      </c>
      <c r="T213" s="101" t="s">
        <v>6</v>
      </c>
      <c r="U213" s="13" t="str">
        <f t="shared" si="38"/>
        <v/>
      </c>
      <c r="V213" s="12" t="s">
        <v>6</v>
      </c>
      <c r="W213" s="13" t="str">
        <f t="shared" si="39"/>
        <v/>
      </c>
      <c r="X213" s="12" t="s">
        <v>6</v>
      </c>
      <c r="Y213" t="b">
        <f t="shared" si="40"/>
        <v>1</v>
      </c>
      <c r="Z213" s="31"/>
    </row>
    <row r="214" spans="1:26">
      <c r="A214" s="65">
        <v>1</v>
      </c>
      <c r="B214" s="67">
        <f t="shared" si="53"/>
        <v>44071.75</v>
      </c>
      <c r="C214" s="75">
        <f t="shared" si="49"/>
        <v>20481.817194565549</v>
      </c>
      <c r="D214" s="16"/>
      <c r="E214" s="77">
        <f t="shared" si="50"/>
        <v>861969.59822040354</v>
      </c>
      <c r="F214" s="74" t="str">
        <f t="shared" si="36"/>
        <v/>
      </c>
      <c r="G214" s="1">
        <f t="shared" si="41"/>
        <v>6691.3788877429024</v>
      </c>
      <c r="H214" s="1" t="str">
        <f t="shared" si="42"/>
        <v/>
      </c>
      <c r="I214" s="94">
        <f t="shared" si="43"/>
        <v>316353.63922484877</v>
      </c>
      <c r="J214" s="74" t="str">
        <f t="shared" si="44"/>
        <v/>
      </c>
      <c r="K214" s="1">
        <f t="shared" si="51"/>
        <v>12753.388011054201</v>
      </c>
      <c r="L214" s="2"/>
      <c r="M214" s="7">
        <f t="shared" si="45"/>
        <v>503811.1086371658</v>
      </c>
      <c r="N214" s="74" t="str">
        <f t="shared" si="46"/>
        <v/>
      </c>
      <c r="O214" s="1">
        <f t="shared" si="52"/>
        <v>1037.0502957684812</v>
      </c>
      <c r="P214" s="2"/>
      <c r="Q214" s="10">
        <f t="shared" si="47"/>
        <v>41804.850358388947</v>
      </c>
      <c r="R214" s="74" t="str">
        <f t="shared" si="48"/>
        <v/>
      </c>
      <c r="S214" s="13" t="str">
        <f t="shared" si="37"/>
        <v/>
      </c>
      <c r="T214" s="101" t="s">
        <v>6</v>
      </c>
      <c r="U214" s="13" t="str">
        <f t="shared" si="38"/>
        <v/>
      </c>
      <c r="V214" s="12" t="s">
        <v>6</v>
      </c>
      <c r="W214" s="13" t="str">
        <f t="shared" si="39"/>
        <v/>
      </c>
      <c r="X214" s="12" t="s">
        <v>6</v>
      </c>
      <c r="Y214" t="b">
        <f t="shared" si="40"/>
        <v>1</v>
      </c>
      <c r="Z214" s="31"/>
    </row>
    <row r="215" spans="1:26">
      <c r="A215" s="65">
        <v>1</v>
      </c>
      <c r="B215" s="67">
        <f t="shared" si="53"/>
        <v>44072.75</v>
      </c>
      <c r="C215" s="75">
        <f t="shared" si="49"/>
        <v>20864.705340514774</v>
      </c>
      <c r="D215" s="16"/>
      <c r="E215" s="77">
        <f t="shared" si="50"/>
        <v>882834.30356091831</v>
      </c>
      <c r="F215" s="74" t="str">
        <f t="shared" si="36"/>
        <v/>
      </c>
      <c r="G215" s="1">
        <f t="shared" si="41"/>
        <v>6778.7680387578621</v>
      </c>
      <c r="H215" s="1" t="str">
        <f t="shared" si="42"/>
        <v/>
      </c>
      <c r="I215" s="94">
        <f t="shared" si="43"/>
        <v>323132.40726360661</v>
      </c>
      <c r="J215" s="74" t="str">
        <f t="shared" si="44"/>
        <v/>
      </c>
      <c r="K215" s="1">
        <f t="shared" si="51"/>
        <v>13026.665281538722</v>
      </c>
      <c r="L215" s="2"/>
      <c r="M215" s="7">
        <f t="shared" si="45"/>
        <v>516837.77391870454</v>
      </c>
      <c r="N215" s="74" t="str">
        <f t="shared" si="46"/>
        <v/>
      </c>
      <c r="O215" s="1">
        <f t="shared" si="52"/>
        <v>1059.2720202182613</v>
      </c>
      <c r="P215" s="2"/>
      <c r="Q215" s="10">
        <f t="shared" si="47"/>
        <v>42864.122378607208</v>
      </c>
      <c r="R215" s="74" t="str">
        <f t="shared" si="48"/>
        <v/>
      </c>
      <c r="S215" s="13" t="str">
        <f t="shared" si="37"/>
        <v/>
      </c>
      <c r="T215" s="101" t="s">
        <v>6</v>
      </c>
      <c r="U215" s="13" t="str">
        <f t="shared" si="38"/>
        <v/>
      </c>
      <c r="V215" s="12" t="s">
        <v>6</v>
      </c>
      <c r="W215" s="13" t="str">
        <f t="shared" si="39"/>
        <v/>
      </c>
      <c r="X215" s="12" t="s">
        <v>6</v>
      </c>
      <c r="Y215" t="b">
        <f t="shared" si="40"/>
        <v>1</v>
      </c>
      <c r="Z215" s="31"/>
    </row>
    <row r="216" spans="1:26">
      <c r="A216" s="65">
        <v>1</v>
      </c>
      <c r="B216" s="67">
        <f t="shared" si="53"/>
        <v>44073.75</v>
      </c>
      <c r="C216" s="75">
        <f t="shared" si="49"/>
        <v>21249.391414860263</v>
      </c>
      <c r="D216" s="16"/>
      <c r="E216" s="77">
        <f t="shared" si="50"/>
        <v>904083.69497577858</v>
      </c>
      <c r="F216" s="74" t="str">
        <f t="shared" si="36"/>
        <v/>
      </c>
      <c r="G216" s="1">
        <f t="shared" si="41"/>
        <v>6864.2296873643772</v>
      </c>
      <c r="H216" s="1" t="str">
        <f t="shared" si="42"/>
        <v/>
      </c>
      <c r="I216" s="94">
        <f t="shared" si="43"/>
        <v>329996.63695097098</v>
      </c>
      <c r="J216" s="74" t="str">
        <f t="shared" si="44"/>
        <v/>
      </c>
      <c r="K216" s="1">
        <f t="shared" si="51"/>
        <v>13303.387827909477</v>
      </c>
      <c r="L216" s="2"/>
      <c r="M216" s="7">
        <f t="shared" si="45"/>
        <v>530141.16174661403</v>
      </c>
      <c r="N216" s="74" t="str">
        <f t="shared" si="46"/>
        <v/>
      </c>
      <c r="O216" s="1">
        <f t="shared" si="52"/>
        <v>1081.7738995863835</v>
      </c>
      <c r="P216" s="2"/>
      <c r="Q216" s="10">
        <f t="shared" si="47"/>
        <v>43945.896278193592</v>
      </c>
      <c r="R216" s="74" t="str">
        <f t="shared" si="48"/>
        <v/>
      </c>
      <c r="S216" s="13" t="str">
        <f t="shared" si="37"/>
        <v/>
      </c>
      <c r="T216" s="101" t="s">
        <v>6</v>
      </c>
      <c r="U216" s="13" t="str">
        <f t="shared" si="38"/>
        <v/>
      </c>
      <c r="V216" s="12" t="s">
        <v>6</v>
      </c>
      <c r="W216" s="13" t="str">
        <f t="shared" si="39"/>
        <v/>
      </c>
      <c r="X216" s="12" t="s">
        <v>6</v>
      </c>
      <c r="Y216" t="b">
        <f t="shared" si="40"/>
        <v>1</v>
      </c>
      <c r="Z216" s="31"/>
    </row>
    <row r="217" spans="1:26">
      <c r="A217" s="65">
        <v>1</v>
      </c>
      <c r="B217" s="67">
        <f t="shared" si="53"/>
        <v>44074.75</v>
      </c>
      <c r="C217" s="75">
        <f t="shared" si="49"/>
        <v>21635.583684992045</v>
      </c>
      <c r="D217" s="16"/>
      <c r="E217" s="77">
        <f t="shared" si="50"/>
        <v>925719.27866077062</v>
      </c>
      <c r="F217" s="74" t="str">
        <f t="shared" si="36"/>
        <v/>
      </c>
      <c r="G217" s="1">
        <f t="shared" si="41"/>
        <v>6947.5648005516859</v>
      </c>
      <c r="H217" s="1" t="str">
        <f t="shared" si="42"/>
        <v/>
      </c>
      <c r="I217" s="94">
        <f t="shared" si="43"/>
        <v>336944.20175152266</v>
      </c>
      <c r="J217" s="74" t="str">
        <f t="shared" si="44"/>
        <v/>
      </c>
      <c r="K217" s="1">
        <f t="shared" si="51"/>
        <v>13583.469921640037</v>
      </c>
      <c r="L217" s="2"/>
      <c r="M217" s="7">
        <f t="shared" si="45"/>
        <v>543724.63166825403</v>
      </c>
      <c r="N217" s="74" t="str">
        <f t="shared" si="46"/>
        <v/>
      </c>
      <c r="O217" s="1">
        <f t="shared" si="52"/>
        <v>1104.5489628002506</v>
      </c>
      <c r="P217" s="2"/>
      <c r="Q217" s="10">
        <f t="shared" si="47"/>
        <v>45050.445240993839</v>
      </c>
      <c r="R217" s="74" t="str">
        <f t="shared" si="48"/>
        <v/>
      </c>
      <c r="S217" s="13" t="str">
        <f t="shared" si="37"/>
        <v/>
      </c>
      <c r="T217" s="101" t="s">
        <v>6</v>
      </c>
      <c r="U217" s="13" t="str">
        <f t="shared" si="38"/>
        <v/>
      </c>
      <c r="V217" s="12" t="s">
        <v>6</v>
      </c>
      <c r="W217" s="13" t="str">
        <f t="shared" si="39"/>
        <v/>
      </c>
      <c r="X217" s="12" t="s">
        <v>6</v>
      </c>
      <c r="Y217" t="b">
        <f t="shared" si="40"/>
        <v>1</v>
      </c>
      <c r="Z217" s="31"/>
    </row>
    <row r="218" spans="1:26">
      <c r="A218" s="65">
        <v>1</v>
      </c>
      <c r="B218" s="67">
        <f t="shared" si="53"/>
        <v>44075.75</v>
      </c>
      <c r="C218" s="75">
        <f t="shared" si="49"/>
        <v>22022.974586750614</v>
      </c>
      <c r="D218" s="16"/>
      <c r="E218" s="77">
        <f t="shared" si="50"/>
        <v>947742.25324752124</v>
      </c>
      <c r="F218" s="74" t="str">
        <f t="shared" si="36"/>
        <v/>
      </c>
      <c r="G218" s="1">
        <f t="shared" si="41"/>
        <v>7028.5674888604899</v>
      </c>
      <c r="H218" s="1" t="str">
        <f t="shared" si="42"/>
        <v/>
      </c>
      <c r="I218" s="94">
        <f t="shared" si="43"/>
        <v>343972.76924038318</v>
      </c>
      <c r="J218" s="74" t="str">
        <f t="shared" si="44"/>
        <v/>
      </c>
      <c r="K218" s="1">
        <f t="shared" si="51"/>
        <v>13866.817534036581</v>
      </c>
      <c r="L218" s="2"/>
      <c r="M218" s="7">
        <f t="shared" si="45"/>
        <v>557591.44920229062</v>
      </c>
      <c r="N218" s="74" t="str">
        <f t="shared" si="46"/>
        <v/>
      </c>
      <c r="O218" s="1">
        <f t="shared" si="52"/>
        <v>1127.589563853589</v>
      </c>
      <c r="P218" s="2"/>
      <c r="Q218" s="10">
        <f t="shared" si="47"/>
        <v>46178.034804847426</v>
      </c>
      <c r="R218" s="74" t="str">
        <f t="shared" si="48"/>
        <v/>
      </c>
      <c r="S218" s="13" t="str">
        <f t="shared" si="37"/>
        <v/>
      </c>
      <c r="T218" s="101" t="s">
        <v>6</v>
      </c>
      <c r="U218" s="13" t="str">
        <f t="shared" si="38"/>
        <v/>
      </c>
      <c r="V218" s="12" t="s">
        <v>6</v>
      </c>
      <c r="W218" s="13" t="str">
        <f t="shared" si="39"/>
        <v/>
      </c>
      <c r="X218" s="12" t="s">
        <v>6</v>
      </c>
      <c r="Y218" t="b">
        <f t="shared" si="40"/>
        <v>1</v>
      </c>
      <c r="Z218" s="31"/>
    </row>
    <row r="219" spans="1:26">
      <c r="A219" s="65">
        <v>1</v>
      </c>
      <c r="B219" s="67">
        <f t="shared" si="53"/>
        <v>44076.75</v>
      </c>
      <c r="C219" s="75">
        <f t="shared" si="49"/>
        <v>22411.240543885855</v>
      </c>
      <c r="D219" s="16"/>
      <c r="E219" s="77">
        <f t="shared" si="50"/>
        <v>970153.49379140709</v>
      </c>
      <c r="F219" s="74" t="str">
        <f t="shared" si="36"/>
        <v/>
      </c>
      <c r="G219" s="1">
        <f t="shared" si="41"/>
        <v>7107.0251197834114</v>
      </c>
      <c r="H219" s="1" t="str">
        <f t="shared" si="42"/>
        <v/>
      </c>
      <c r="I219" s="94">
        <f t="shared" si="43"/>
        <v>351079.79436016659</v>
      </c>
      <c r="J219" s="74" t="str">
        <f t="shared" si="44"/>
        <v/>
      </c>
      <c r="K219" s="1">
        <f t="shared" si="51"/>
        <v>14153.328064400626</v>
      </c>
      <c r="L219" s="2"/>
      <c r="M219" s="7">
        <f t="shared" si="45"/>
        <v>571744.77726669121</v>
      </c>
      <c r="N219" s="74" t="str">
        <f t="shared" si="46"/>
        <v/>
      </c>
      <c r="O219" s="1">
        <f t="shared" si="52"/>
        <v>1150.8873597018201</v>
      </c>
      <c r="P219" s="2"/>
      <c r="Q219" s="10">
        <f t="shared" si="47"/>
        <v>47328.922164549243</v>
      </c>
      <c r="R219" s="74" t="str">
        <f t="shared" si="48"/>
        <v/>
      </c>
      <c r="S219" s="13" t="str">
        <f t="shared" si="37"/>
        <v/>
      </c>
      <c r="T219" s="101" t="s">
        <v>6</v>
      </c>
      <c r="U219" s="13" t="str">
        <f t="shared" si="38"/>
        <v/>
      </c>
      <c r="V219" s="12" t="s">
        <v>6</v>
      </c>
      <c r="W219" s="13" t="str">
        <f t="shared" si="39"/>
        <v/>
      </c>
      <c r="X219" s="12" t="s">
        <v>6</v>
      </c>
      <c r="Y219" t="b">
        <f t="shared" si="40"/>
        <v>1</v>
      </c>
      <c r="Z219" s="31"/>
    </row>
    <row r="220" spans="1:26">
      <c r="A220" s="65">
        <v>1</v>
      </c>
      <c r="B220" s="67">
        <f t="shared" si="53"/>
        <v>44077.75</v>
      </c>
      <c r="C220" s="75">
        <f t="shared" si="49"/>
        <v>22800.04182654887</v>
      </c>
      <c r="D220" s="16"/>
      <c r="E220" s="77">
        <f t="shared" si="50"/>
        <v>992953.53561795596</v>
      </c>
      <c r="F220" s="74" t="str">
        <f t="shared" si="36"/>
        <v/>
      </c>
      <c r="G220" s="1">
        <f t="shared" si="41"/>
        <v>7182.7184638323733</v>
      </c>
      <c r="H220" s="1" t="str">
        <f t="shared" si="42"/>
        <v/>
      </c>
      <c r="I220" s="94">
        <f t="shared" si="43"/>
        <v>358262.51282399899</v>
      </c>
      <c r="J220" s="74" t="str">
        <f t="shared" si="44"/>
        <v/>
      </c>
      <c r="K220" s="1">
        <f t="shared" si="51"/>
        <v>14442.890074080275</v>
      </c>
      <c r="L220" s="2"/>
      <c r="M220" s="7">
        <f t="shared" si="45"/>
        <v>586187.66734077153</v>
      </c>
      <c r="N220" s="74" t="str">
        <f t="shared" si="46"/>
        <v/>
      </c>
      <c r="O220" s="1">
        <f t="shared" si="52"/>
        <v>1174.4332886362579</v>
      </c>
      <c r="P220" s="2"/>
      <c r="Q220" s="10">
        <f t="shared" si="47"/>
        <v>48503.355453185504</v>
      </c>
      <c r="R220" s="74" t="str">
        <f t="shared" si="48"/>
        <v/>
      </c>
      <c r="S220" s="13" t="str">
        <f t="shared" si="37"/>
        <v/>
      </c>
      <c r="T220" s="101" t="s">
        <v>6</v>
      </c>
      <c r="U220" s="13" t="str">
        <f t="shared" si="38"/>
        <v/>
      </c>
      <c r="V220" s="12" t="s">
        <v>6</v>
      </c>
      <c r="W220" s="13" t="str">
        <f t="shared" si="39"/>
        <v/>
      </c>
      <c r="X220" s="12" t="s">
        <v>6</v>
      </c>
      <c r="Y220" t="b">
        <f t="shared" si="40"/>
        <v>1</v>
      </c>
      <c r="Z220" s="31"/>
    </row>
    <row r="221" spans="1:26">
      <c r="A221" s="65">
        <v>1</v>
      </c>
      <c r="B221" s="67">
        <f t="shared" si="53"/>
        <v>44078.75</v>
      </c>
      <c r="C221" s="75">
        <f t="shared" si="49"/>
        <v>23189.022452401579</v>
      </c>
      <c r="D221" s="16"/>
      <c r="E221" s="77">
        <f t="shared" si="50"/>
        <v>1016142.5580703575</v>
      </c>
      <c r="F221" s="74" t="str">
        <f t="shared" si="36"/>
        <v/>
      </c>
      <c r="G221" s="1">
        <f t="shared" si="41"/>
        <v>7255.4218753401974</v>
      </c>
      <c r="H221" s="1" t="str">
        <f t="shared" si="42"/>
        <v/>
      </c>
      <c r="I221" s="94">
        <f t="shared" si="43"/>
        <v>365517.93469933921</v>
      </c>
      <c r="J221" s="74" t="str">
        <f t="shared" si="44"/>
        <v/>
      </c>
      <c r="K221" s="1">
        <f t="shared" si="51"/>
        <v>14735.383027810254</v>
      </c>
      <c r="L221" s="2"/>
      <c r="M221" s="7">
        <f t="shared" si="45"/>
        <v>600923.05036858178</v>
      </c>
      <c r="N221" s="74" t="str">
        <f t="shared" si="46"/>
        <v/>
      </c>
      <c r="O221" s="1">
        <f t="shared" si="52"/>
        <v>1198.2175492510025</v>
      </c>
      <c r="P221" s="2"/>
      <c r="Q221" s="10">
        <f t="shared" si="47"/>
        <v>49701.573002436504</v>
      </c>
      <c r="R221" s="74" t="str">
        <f t="shared" si="48"/>
        <v/>
      </c>
      <c r="S221" s="13" t="str">
        <f t="shared" si="37"/>
        <v/>
      </c>
      <c r="T221" s="101" t="s">
        <v>6</v>
      </c>
      <c r="U221" s="13" t="str">
        <f t="shared" si="38"/>
        <v/>
      </c>
      <c r="V221" s="12" t="s">
        <v>6</v>
      </c>
      <c r="W221" s="13" t="str">
        <f t="shared" si="39"/>
        <v/>
      </c>
      <c r="X221" s="12" t="s">
        <v>6</v>
      </c>
      <c r="Y221" t="b">
        <f t="shared" si="40"/>
        <v>1</v>
      </c>
      <c r="Z221" s="31"/>
    </row>
    <row r="222" spans="1:26">
      <c r="A222" s="65">
        <v>1</v>
      </c>
      <c r="B222" s="67">
        <f t="shared" si="53"/>
        <v>44079.75</v>
      </c>
      <c r="C222" s="75">
        <f t="shared" si="49"/>
        <v>23577.810134003637</v>
      </c>
      <c r="D222" s="16"/>
      <c r="E222" s="77">
        <f t="shared" si="50"/>
        <v>1039720.3682043612</v>
      </c>
      <c r="F222" s="74" t="str">
        <f t="shared" si="36"/>
        <v/>
      </c>
      <c r="G222" s="1">
        <f t="shared" si="41"/>
        <v>7324.9035100565743</v>
      </c>
      <c r="H222" s="1" t="str">
        <f t="shared" si="42"/>
        <v/>
      </c>
      <c r="I222" s="94">
        <f t="shared" si="43"/>
        <v>372842.83820939576</v>
      </c>
      <c r="J222" s="74" t="str">
        <f t="shared" si="44"/>
        <v/>
      </c>
      <c r="K222" s="1">
        <f t="shared" si="51"/>
        <v>15030.677043824047</v>
      </c>
      <c r="L222" s="2"/>
      <c r="M222" s="7">
        <f t="shared" si="45"/>
        <v>615953.72741240577</v>
      </c>
      <c r="N222" s="74" t="str">
        <f t="shared" si="46"/>
        <v/>
      </c>
      <c r="O222" s="1">
        <f t="shared" si="52"/>
        <v>1222.2295801231387</v>
      </c>
      <c r="P222" s="2"/>
      <c r="Q222" s="10">
        <f t="shared" si="47"/>
        <v>50923.802582559641</v>
      </c>
      <c r="R222" s="74" t="str">
        <f t="shared" si="48"/>
        <v/>
      </c>
      <c r="S222" s="13" t="str">
        <f t="shared" si="37"/>
        <v/>
      </c>
      <c r="T222" s="101" t="s">
        <v>6</v>
      </c>
      <c r="U222" s="13" t="str">
        <f t="shared" si="38"/>
        <v/>
      </c>
      <c r="V222" s="12" t="s">
        <v>6</v>
      </c>
      <c r="W222" s="13" t="str">
        <f t="shared" si="39"/>
        <v/>
      </c>
      <c r="X222" s="12" t="s">
        <v>6</v>
      </c>
      <c r="Y222" t="b">
        <f t="shared" si="40"/>
        <v>1</v>
      </c>
      <c r="Z222" s="31"/>
    </row>
    <row r="223" spans="1:26">
      <c r="A223" s="65">
        <v>1</v>
      </c>
      <c r="B223" s="67">
        <f t="shared" si="53"/>
        <v>44080.75</v>
      </c>
      <c r="C223" s="75">
        <f t="shared" si="49"/>
        <v>23966.016276212991</v>
      </c>
      <c r="D223" s="16"/>
      <c r="E223" s="77">
        <f t="shared" si="50"/>
        <v>1063686.3844805742</v>
      </c>
      <c r="F223" s="74" t="str">
        <f t="shared" si="36"/>
        <v/>
      </c>
      <c r="G223" s="1">
        <f t="shared" si="41"/>
        <v>7390.9255815759452</v>
      </c>
      <c r="H223" s="1" t="str">
        <f t="shared" si="42"/>
        <v/>
      </c>
      <c r="I223" s="94">
        <f t="shared" si="43"/>
        <v>380233.76379097172</v>
      </c>
      <c r="J223" s="74" t="str">
        <f t="shared" si="44"/>
        <v/>
      </c>
      <c r="K223" s="1">
        <f t="shared" si="51"/>
        <v>15328.632654303588</v>
      </c>
      <c r="L223" s="2"/>
      <c r="M223" s="7">
        <f t="shared" si="45"/>
        <v>631282.36006670934</v>
      </c>
      <c r="N223" s="74" t="str">
        <f t="shared" si="46"/>
        <v/>
      </c>
      <c r="O223" s="1">
        <f t="shared" si="52"/>
        <v>1246.4580403335442</v>
      </c>
      <c r="P223" s="2"/>
      <c r="Q223" s="10">
        <f t="shared" si="47"/>
        <v>52170.260622893184</v>
      </c>
      <c r="R223" s="74" t="str">
        <f t="shared" si="48"/>
        <v/>
      </c>
      <c r="S223" s="13" t="str">
        <f t="shared" si="37"/>
        <v/>
      </c>
      <c r="T223" s="101" t="s">
        <v>6</v>
      </c>
      <c r="U223" s="13" t="str">
        <f t="shared" si="38"/>
        <v/>
      </c>
      <c r="V223" s="12" t="s">
        <v>6</v>
      </c>
      <c r="W223" s="13" t="str">
        <f t="shared" si="39"/>
        <v/>
      </c>
      <c r="X223" s="12" t="s">
        <v>6</v>
      </c>
      <c r="Y223" t="b">
        <f t="shared" si="40"/>
        <v>1</v>
      </c>
      <c r="Z223" s="31"/>
    </row>
    <row r="224" spans="1:26">
      <c r="A224" s="65">
        <v>1</v>
      </c>
      <c r="B224" s="67">
        <f t="shared" si="53"/>
        <v>44081.75</v>
      </c>
      <c r="C224" s="75">
        <f t="shared" si="49"/>
        <v>24353.236027370207</v>
      </c>
      <c r="D224" s="16"/>
      <c r="E224" s="77">
        <f t="shared" si="50"/>
        <v>1088039.6205079444</v>
      </c>
      <c r="F224" s="74" t="str">
        <f t="shared" si="36"/>
        <v/>
      </c>
      <c r="G224" s="1">
        <f t="shared" si="41"/>
        <v>7453.2446585955431</v>
      </c>
      <c r="H224" s="1" t="str">
        <f t="shared" si="42"/>
        <v/>
      </c>
      <c r="I224" s="94">
        <f t="shared" si="43"/>
        <v>387687.00844956725</v>
      </c>
      <c r="J224" s="74" t="str">
        <f t="shared" si="44"/>
        <v/>
      </c>
      <c r="K224" s="1">
        <f t="shared" si="51"/>
        <v>15629.100577812527</v>
      </c>
      <c r="L224" s="2"/>
      <c r="M224" s="7">
        <f t="shared" si="45"/>
        <v>646911.46064452187</v>
      </c>
      <c r="N224" s="74" t="str">
        <f t="shared" si="46"/>
        <v/>
      </c>
      <c r="O224" s="1">
        <f t="shared" si="52"/>
        <v>1270.8907909621457</v>
      </c>
      <c r="P224" s="2"/>
      <c r="Q224" s="10">
        <f t="shared" si="47"/>
        <v>53441.151413855332</v>
      </c>
      <c r="R224" s="74" t="str">
        <f t="shared" si="48"/>
        <v/>
      </c>
      <c r="S224" s="13" t="str">
        <f t="shared" si="37"/>
        <v/>
      </c>
      <c r="T224" s="101" t="s">
        <v>6</v>
      </c>
      <c r="U224" s="13" t="str">
        <f t="shared" si="38"/>
        <v/>
      </c>
      <c r="V224" s="12" t="s">
        <v>6</v>
      </c>
      <c r="W224" s="13" t="str">
        <f t="shared" si="39"/>
        <v/>
      </c>
      <c r="X224" s="12" t="s">
        <v>6</v>
      </c>
      <c r="Y224" t="b">
        <f t="shared" si="40"/>
        <v>1</v>
      </c>
      <c r="Z224" s="31"/>
    </row>
    <row r="225" spans="1:26">
      <c r="A225" s="65">
        <v>1</v>
      </c>
      <c r="B225" s="67">
        <f t="shared" si="53"/>
        <v>44082.75</v>
      </c>
      <c r="C225" s="75">
        <f t="shared" si="49"/>
        <v>24739.048388078809</v>
      </c>
      <c r="D225" s="16"/>
      <c r="E225" s="77">
        <f t="shared" si="50"/>
        <v>1112778.6688960232</v>
      </c>
      <c r="F225" s="74" t="str">
        <f t="shared" si="36"/>
        <v/>
      </c>
      <c r="G225" s="1">
        <f t="shared" si="41"/>
        <v>7511.6120049436759</v>
      </c>
      <c r="H225" s="1" t="str">
        <f t="shared" si="42"/>
        <v/>
      </c>
      <c r="I225" s="94">
        <f t="shared" si="43"/>
        <v>395198.62045451091</v>
      </c>
      <c r="J225" s="74" t="str">
        <f t="shared" si="44"/>
        <v/>
      </c>
      <c r="K225" s="1">
        <f t="shared" si="51"/>
        <v>15931.921505437293</v>
      </c>
      <c r="L225" s="2"/>
      <c r="M225" s="7">
        <f t="shared" si="45"/>
        <v>662843.38214995922</v>
      </c>
      <c r="N225" s="74" t="str">
        <f t="shared" si="46"/>
        <v/>
      </c>
      <c r="O225" s="1">
        <f t="shared" si="52"/>
        <v>1295.5148776978392</v>
      </c>
      <c r="P225" s="2"/>
      <c r="Q225" s="10">
        <f t="shared" si="47"/>
        <v>54736.666291553171</v>
      </c>
      <c r="R225" s="74" t="str">
        <f t="shared" si="48"/>
        <v/>
      </c>
      <c r="S225" s="13" t="str">
        <f t="shared" si="37"/>
        <v/>
      </c>
      <c r="T225" s="101" t="s">
        <v>6</v>
      </c>
      <c r="U225" s="13" t="str">
        <f t="shared" si="38"/>
        <v/>
      </c>
      <c r="V225" s="12" t="s">
        <v>6</v>
      </c>
      <c r="W225" s="13" t="str">
        <f t="shared" si="39"/>
        <v/>
      </c>
      <c r="X225" s="12" t="s">
        <v>6</v>
      </c>
      <c r="Y225" t="b">
        <f t="shared" si="40"/>
        <v>1</v>
      </c>
      <c r="Z225" s="31"/>
    </row>
    <row r="226" spans="1:26">
      <c r="A226" s="65">
        <v>1</v>
      </c>
      <c r="B226" s="67">
        <f t="shared" si="53"/>
        <v>44083.75</v>
      </c>
      <c r="C226" s="75">
        <f t="shared" si="49"/>
        <v>25123.016381385271</v>
      </c>
      <c r="D226" s="16"/>
      <c r="E226" s="77">
        <f t="shared" si="50"/>
        <v>1137901.6852774085</v>
      </c>
      <c r="F226" s="74" t="str">
        <f t="shared" si="36"/>
        <v/>
      </c>
      <c r="G226" s="1">
        <f t="shared" si="41"/>
        <v>7565.7739642405922</v>
      </c>
      <c r="H226" s="1" t="str">
        <f t="shared" si="42"/>
        <v/>
      </c>
      <c r="I226" s="94">
        <f t="shared" si="43"/>
        <v>402764.39441875147</v>
      </c>
      <c r="J226" s="74" t="str">
        <f t="shared" si="44"/>
        <v/>
      </c>
      <c r="K226" s="1">
        <f t="shared" si="51"/>
        <v>16236.925902435274</v>
      </c>
      <c r="L226" s="2"/>
      <c r="M226" s="7">
        <f t="shared" si="45"/>
        <v>679080.30805239454</v>
      </c>
      <c r="N226" s="74" t="str">
        <f t="shared" si="46"/>
        <v/>
      </c>
      <c r="O226" s="1">
        <f t="shared" si="52"/>
        <v>1320.3165147093753</v>
      </c>
      <c r="P226" s="2"/>
      <c r="Q226" s="10">
        <f t="shared" si="47"/>
        <v>56056.982806262546</v>
      </c>
      <c r="R226" s="74" t="str">
        <f t="shared" si="48"/>
        <v/>
      </c>
      <c r="S226" s="13" t="str">
        <f t="shared" si="37"/>
        <v/>
      </c>
      <c r="T226" s="101" t="s">
        <v>6</v>
      </c>
      <c r="U226" s="13" t="str">
        <f t="shared" si="38"/>
        <v/>
      </c>
      <c r="V226" s="12" t="s">
        <v>6</v>
      </c>
      <c r="W226" s="13" t="str">
        <f t="shared" si="39"/>
        <v/>
      </c>
      <c r="X226" s="12" t="s">
        <v>6</v>
      </c>
      <c r="Y226" t="b">
        <f t="shared" si="40"/>
        <v>1</v>
      </c>
      <c r="Z226" s="31"/>
    </row>
    <row r="227" spans="1:26">
      <c r="A227" s="65">
        <v>1</v>
      </c>
      <c r="B227" s="67">
        <f t="shared" si="53"/>
        <v>44084.75</v>
      </c>
      <c r="C227" s="75">
        <f t="shared" si="49"/>
        <v>25504.687288144138</v>
      </c>
      <c r="D227" s="16"/>
      <c r="E227" s="77">
        <f t="shared" si="50"/>
        <v>1163406.3725655526</v>
      </c>
      <c r="F227" s="74" t="str">
        <f t="shared" si="36"/>
        <v/>
      </c>
      <c r="G227" s="1">
        <f t="shared" si="41"/>
        <v>7615.4723909542836</v>
      </c>
      <c r="H227" s="1" t="str">
        <f t="shared" si="42"/>
        <v/>
      </c>
      <c r="I227" s="94">
        <f t="shared" si="43"/>
        <v>410379.86680970574</v>
      </c>
      <c r="J227" s="74" t="str">
        <f t="shared" si="44"/>
        <v/>
      </c>
      <c r="K227" s="1">
        <f t="shared" si="51"/>
        <v>16543.93382726044</v>
      </c>
      <c r="L227" s="2"/>
      <c r="M227" s="7">
        <f t="shared" si="45"/>
        <v>695624.24187965493</v>
      </c>
      <c r="N227" s="74" t="str">
        <f t="shared" si="46"/>
        <v/>
      </c>
      <c r="O227" s="1">
        <f t="shared" si="52"/>
        <v>1345.2810699293093</v>
      </c>
      <c r="P227" s="2"/>
      <c r="Q227" s="10">
        <f t="shared" si="47"/>
        <v>57402.263876191857</v>
      </c>
      <c r="R227" s="74" t="str">
        <f t="shared" si="48"/>
        <v/>
      </c>
      <c r="S227" s="13" t="str">
        <f t="shared" si="37"/>
        <v/>
      </c>
      <c r="T227" s="101" t="s">
        <v>6</v>
      </c>
      <c r="U227" s="13" t="str">
        <f t="shared" si="38"/>
        <v/>
      </c>
      <c r="V227" s="12" t="s">
        <v>6</v>
      </c>
      <c r="W227" s="13" t="str">
        <f t="shared" si="39"/>
        <v/>
      </c>
      <c r="X227" s="12" t="s">
        <v>6</v>
      </c>
      <c r="Y227" t="b">
        <f t="shared" si="40"/>
        <v>1</v>
      </c>
      <c r="Z227" s="31"/>
    </row>
    <row r="228" spans="1:26">
      <c r="A228" s="65">
        <v>1</v>
      </c>
      <c r="B228" s="67">
        <f t="shared" si="53"/>
        <v>44085.75</v>
      </c>
      <c r="C228" s="75">
        <f t="shared" si="49"/>
        <v>25883.592951302649</v>
      </c>
      <c r="D228" s="16"/>
      <c r="E228" s="77">
        <f t="shared" si="50"/>
        <v>1189289.9655168552</v>
      </c>
      <c r="F228" s="74" t="str">
        <f t="shared" si="36"/>
        <v/>
      </c>
      <c r="G228" s="1">
        <f t="shared" si="41"/>
        <v>7660.4451294912251</v>
      </c>
      <c r="H228" s="1" t="str">
        <f t="shared" si="42"/>
        <v/>
      </c>
      <c r="I228" s="94">
        <f t="shared" si="43"/>
        <v>418040.31193919695</v>
      </c>
      <c r="J228" s="74" t="str">
        <f t="shared" si="44"/>
        <v/>
      </c>
      <c r="K228" s="1">
        <f t="shared" si="51"/>
        <v>16852.754769902906</v>
      </c>
      <c r="L228" s="2"/>
      <c r="M228" s="7">
        <f t="shared" si="45"/>
        <v>712476.99664955784</v>
      </c>
      <c r="N228" s="74" t="str">
        <f t="shared" si="46"/>
        <v/>
      </c>
      <c r="O228" s="1">
        <f t="shared" si="52"/>
        <v>1370.3930519084724</v>
      </c>
      <c r="P228" s="2"/>
      <c r="Q228" s="10">
        <f t="shared" si="47"/>
        <v>58772.656928100332</v>
      </c>
      <c r="R228" s="74" t="str">
        <f t="shared" si="48"/>
        <v/>
      </c>
      <c r="S228" s="13" t="str">
        <f t="shared" si="37"/>
        <v/>
      </c>
      <c r="T228" s="101" t="s">
        <v>6</v>
      </c>
      <c r="U228" s="13" t="str">
        <f t="shared" si="38"/>
        <v/>
      </c>
      <c r="V228" s="12" t="s">
        <v>6</v>
      </c>
      <c r="W228" s="13" t="str">
        <f t="shared" si="39"/>
        <v/>
      </c>
      <c r="X228" s="12" t="s">
        <v>6</v>
      </c>
      <c r="Y228" t="b">
        <f t="shared" si="40"/>
        <v>1</v>
      </c>
      <c r="Z228" s="31"/>
    </row>
    <row r="229" spans="1:26">
      <c r="A229" s="65">
        <v>1</v>
      </c>
      <c r="B229" s="67">
        <f t="shared" si="53"/>
        <v>44086.75</v>
      </c>
      <c r="C229" s="75">
        <f t="shared" si="49"/>
        <v>26259.250152756227</v>
      </c>
      <c r="D229" s="16"/>
      <c r="E229" s="77">
        <f t="shared" si="50"/>
        <v>1215549.2156696115</v>
      </c>
      <c r="F229" s="74" t="str">
        <f t="shared" si="36"/>
        <v/>
      </c>
      <c r="G229" s="1">
        <f t="shared" si="41"/>
        <v>7700.4265428139497</v>
      </c>
      <c r="H229" s="1" t="str">
        <f t="shared" si="42"/>
        <v/>
      </c>
      <c r="I229" s="94">
        <f t="shared" si="43"/>
        <v>425740.7384820109</v>
      </c>
      <c r="J229" s="74" t="str">
        <f t="shared" si="44"/>
        <v/>
      </c>
      <c r="K229" s="1">
        <f t="shared" si="51"/>
        <v>17163.187511539003</v>
      </c>
      <c r="L229" s="2"/>
      <c r="M229" s="7">
        <f t="shared" si="45"/>
        <v>729640.18416109681</v>
      </c>
      <c r="N229" s="74" t="str">
        <f t="shared" si="46"/>
        <v/>
      </c>
      <c r="O229" s="1">
        <f t="shared" si="52"/>
        <v>1395.6360984033249</v>
      </c>
      <c r="P229" s="2"/>
      <c r="Q229" s="10">
        <f t="shared" si="47"/>
        <v>60168.293026503656</v>
      </c>
      <c r="R229" s="74" t="str">
        <f t="shared" si="48"/>
        <v/>
      </c>
      <c r="S229" s="13" t="str">
        <f t="shared" si="37"/>
        <v/>
      </c>
      <c r="T229" s="101" t="s">
        <v>6</v>
      </c>
      <c r="U229" s="13" t="str">
        <f t="shared" si="38"/>
        <v/>
      </c>
      <c r="V229" s="12" t="s">
        <v>6</v>
      </c>
      <c r="W229" s="13" t="str">
        <f t="shared" si="39"/>
        <v/>
      </c>
      <c r="X229" s="12" t="s">
        <v>6</v>
      </c>
      <c r="Y229" t="b">
        <f t="shared" si="40"/>
        <v>1</v>
      </c>
      <c r="Z229" s="31"/>
    </row>
    <row r="230" spans="1:26">
      <c r="A230" s="65">
        <v>1</v>
      </c>
      <c r="B230" s="67">
        <f t="shared" si="53"/>
        <v>44087.75</v>
      </c>
      <c r="C230" s="75">
        <f t="shared" si="49"/>
        <v>26631.16106630885</v>
      </c>
      <c r="D230" s="16"/>
      <c r="E230" s="77">
        <f t="shared" si="50"/>
        <v>1242180.3767359203</v>
      </c>
      <c r="F230" s="74" t="str">
        <f t="shared" si="36"/>
        <v/>
      </c>
      <c r="G230" s="1">
        <f t="shared" si="41"/>
        <v>7735.1480919044006</v>
      </c>
      <c r="H230" s="1" t="str">
        <f t="shared" si="42"/>
        <v/>
      </c>
      <c r="I230" s="94">
        <f t="shared" si="43"/>
        <v>433475.88657391531</v>
      </c>
      <c r="J230" s="74" t="str">
        <f t="shared" si="44"/>
        <v/>
      </c>
      <c r="K230" s="1">
        <f t="shared" si="51"/>
        <v>17475.020007541705</v>
      </c>
      <c r="L230" s="2"/>
      <c r="M230" s="7">
        <f t="shared" si="45"/>
        <v>747115.20416863856</v>
      </c>
      <c r="N230" s="74" t="str">
        <f t="shared" si="46"/>
        <v/>
      </c>
      <c r="O230" s="1">
        <f t="shared" si="52"/>
        <v>1420.9929668628688</v>
      </c>
      <c r="P230" s="2"/>
      <c r="Q230" s="10">
        <f t="shared" si="47"/>
        <v>61589.285993366524</v>
      </c>
      <c r="R230" s="74" t="str">
        <f t="shared" si="48"/>
        <v/>
      </c>
      <c r="S230" s="13" t="str">
        <f t="shared" si="37"/>
        <v/>
      </c>
      <c r="T230" s="101" t="s">
        <v>6</v>
      </c>
      <c r="U230" s="13" t="str">
        <f t="shared" si="38"/>
        <v/>
      </c>
      <c r="V230" s="12" t="s">
        <v>6</v>
      </c>
      <c r="W230" s="13" t="str">
        <f t="shared" si="39"/>
        <v/>
      </c>
      <c r="X230" s="12" t="s">
        <v>6</v>
      </c>
      <c r="Y230" t="b">
        <f t="shared" si="40"/>
        <v>1</v>
      </c>
      <c r="Z230" s="31"/>
    </row>
    <row r="231" spans="1:26">
      <c r="A231" s="65">
        <v>1</v>
      </c>
      <c r="B231" s="67">
        <f t="shared" si="53"/>
        <v>44088.75</v>
      </c>
      <c r="C231" s="75">
        <f t="shared" si="49"/>
        <v>26998.813790122513</v>
      </c>
      <c r="D231" s="16"/>
      <c r="E231" s="77">
        <f t="shared" si="50"/>
        <v>1269179.1905260428</v>
      </c>
      <c r="F231" s="74" t="str">
        <f t="shared" si="36"/>
        <v/>
      </c>
      <c r="G231" s="1">
        <f t="shared" si="41"/>
        <v>7764.3389671908635</v>
      </c>
      <c r="H231" s="1" t="str">
        <f t="shared" si="42"/>
        <v/>
      </c>
      <c r="I231" s="94">
        <f t="shared" si="43"/>
        <v>441240.22554110619</v>
      </c>
      <c r="J231" s="74" t="str">
        <f t="shared" si="44"/>
        <v/>
      </c>
      <c r="K231" s="1">
        <f t="shared" si="51"/>
        <v>17788.029295946169</v>
      </c>
      <c r="L231" s="2"/>
      <c r="M231" s="7">
        <f t="shared" si="45"/>
        <v>764903.23346458469</v>
      </c>
      <c r="N231" s="74" t="str">
        <f t="shared" si="46"/>
        <v/>
      </c>
      <c r="O231" s="1">
        <f t="shared" si="52"/>
        <v>1446.4455269854634</v>
      </c>
      <c r="P231" s="2"/>
      <c r="Q231" s="10">
        <f t="shared" si="47"/>
        <v>63035.73152035199</v>
      </c>
      <c r="R231" s="74" t="str">
        <f t="shared" si="48"/>
        <v/>
      </c>
      <c r="S231" s="13" t="str">
        <f t="shared" si="37"/>
        <v/>
      </c>
      <c r="T231" s="101" t="s">
        <v>6</v>
      </c>
      <c r="U231" s="13" t="str">
        <f t="shared" si="38"/>
        <v/>
      </c>
      <c r="V231" s="12" t="s">
        <v>6</v>
      </c>
      <c r="W231" s="13" t="str">
        <f t="shared" si="39"/>
        <v/>
      </c>
      <c r="X231" s="12" t="s">
        <v>6</v>
      </c>
      <c r="Y231" t="b">
        <f t="shared" si="40"/>
        <v>1</v>
      </c>
      <c r="Z231" s="31"/>
    </row>
    <row r="232" spans="1:26">
      <c r="A232" s="65">
        <v>1</v>
      </c>
      <c r="B232" s="67">
        <f t="shared" si="53"/>
        <v>44089.75</v>
      </c>
      <c r="C232" s="75">
        <f t="shared" si="49"/>
        <v>27361.682961846702</v>
      </c>
      <c r="D232" s="16"/>
      <c r="E232" s="77">
        <f t="shared" si="50"/>
        <v>1296540.8734878895</v>
      </c>
      <c r="F232" s="74" t="str">
        <f t="shared" si="36"/>
        <v/>
      </c>
      <c r="G232" s="1">
        <f t="shared" si="41"/>
        <v>7787.726772826808</v>
      </c>
      <c r="H232" s="1" t="str">
        <f t="shared" si="42"/>
        <v/>
      </c>
      <c r="I232" s="94">
        <f t="shared" si="43"/>
        <v>449027.952313933</v>
      </c>
      <c r="J232" s="74" t="str">
        <f t="shared" si="44"/>
        <v/>
      </c>
      <c r="K232" s="1">
        <f t="shared" si="51"/>
        <v>18101.98143350114</v>
      </c>
      <c r="L232" s="2"/>
      <c r="M232" s="7">
        <f t="shared" si="45"/>
        <v>783005.2148980858</v>
      </c>
      <c r="N232" s="74" t="str">
        <f t="shared" si="46"/>
        <v/>
      </c>
      <c r="O232" s="1">
        <f t="shared" si="52"/>
        <v>1471.9747555188007</v>
      </c>
      <c r="P232" s="2"/>
      <c r="Q232" s="10">
        <f t="shared" si="47"/>
        <v>64507.706275870791</v>
      </c>
      <c r="R232" s="74" t="str">
        <f t="shared" si="48"/>
        <v/>
      </c>
      <c r="S232" s="13" t="str">
        <f t="shared" si="37"/>
        <v/>
      </c>
      <c r="T232" s="101" t="s">
        <v>6</v>
      </c>
      <c r="U232" s="13" t="str">
        <f t="shared" si="38"/>
        <v/>
      </c>
      <c r="V232" s="12" t="s">
        <v>6</v>
      </c>
      <c r="W232" s="13" t="str">
        <f t="shared" si="39"/>
        <v/>
      </c>
      <c r="X232" s="12" t="s">
        <v>6</v>
      </c>
      <c r="Y232" t="b">
        <f t="shared" si="40"/>
        <v>1</v>
      </c>
      <c r="Z232" s="31"/>
    </row>
    <row r="233" spans="1:26">
      <c r="A233" s="65">
        <v>1</v>
      </c>
      <c r="B233" s="67">
        <f t="shared" si="53"/>
        <v>44090.75</v>
      </c>
      <c r="C233" s="75">
        <f t="shared" si="49"/>
        <v>27719.230459392071</v>
      </c>
      <c r="D233" s="16"/>
      <c r="E233" s="77">
        <f t="shared" si="50"/>
        <v>1324260.1039472816</v>
      </c>
      <c r="F233" s="74" t="str">
        <f t="shared" si="36"/>
        <v/>
      </c>
      <c r="G233" s="1">
        <f t="shared" si="41"/>
        <v>7805.0382644515503</v>
      </c>
      <c r="H233" s="1" t="str">
        <f t="shared" si="42"/>
        <v/>
      </c>
      <c r="I233" s="94">
        <f t="shared" si="43"/>
        <v>456832.99057838455</v>
      </c>
      <c r="J233" s="74" t="str">
        <f t="shared" si="44"/>
        <v/>
      </c>
      <c r="K233" s="1">
        <f t="shared" si="51"/>
        <v>18416.631461462181</v>
      </c>
      <c r="L233" s="2"/>
      <c r="M233" s="7">
        <f t="shared" si="45"/>
        <v>801421.84635954793</v>
      </c>
      <c r="N233" s="74" t="str">
        <f t="shared" si="46"/>
        <v/>
      </c>
      <c r="O233" s="1">
        <f t="shared" si="52"/>
        <v>1497.5607334783615</v>
      </c>
      <c r="P233" s="2"/>
      <c r="Q233" s="10">
        <f t="shared" si="47"/>
        <v>66005.267009349147</v>
      </c>
      <c r="R233" s="74" t="str">
        <f t="shared" si="48"/>
        <v/>
      </c>
      <c r="S233" s="13" t="str">
        <f t="shared" si="37"/>
        <v/>
      </c>
      <c r="T233" s="101" t="s">
        <v>6</v>
      </c>
      <c r="U233" s="13" t="str">
        <f t="shared" si="38"/>
        <v/>
      </c>
      <c r="V233" s="12" t="s">
        <v>6</v>
      </c>
      <c r="W233" s="13" t="str">
        <f t="shared" si="39"/>
        <v/>
      </c>
      <c r="X233" s="12" t="s">
        <v>6</v>
      </c>
      <c r="Y233" t="b">
        <f t="shared" si="40"/>
        <v>1</v>
      </c>
      <c r="Z233" s="31"/>
    </row>
    <row r="234" spans="1:26">
      <c r="A234" s="65">
        <v>1</v>
      </c>
      <c r="B234" s="67">
        <f t="shared" si="53"/>
        <v>44091.75</v>
      </c>
      <c r="C234" s="75">
        <f t="shared" si="49"/>
        <v>28070.906190030742</v>
      </c>
      <c r="D234" s="16"/>
      <c r="E234" s="77">
        <f t="shared" si="50"/>
        <v>1352331.0101373123</v>
      </c>
      <c r="F234" s="74" t="str">
        <f t="shared" ref="F234:F297" si="54">IF(Z234="","",(ROUND(E234,0)-D234)/ROUND(E234,0))</f>
        <v/>
      </c>
      <c r="G234" s="1">
        <f t="shared" si="41"/>
        <v>7816.0001407731752</v>
      </c>
      <c r="H234" s="1" t="str">
        <f t="shared" si="42"/>
        <v/>
      </c>
      <c r="I234" s="94">
        <f t="shared" si="43"/>
        <v>464648.99071915774</v>
      </c>
      <c r="J234" s="74" t="str">
        <f t="shared" si="44"/>
        <v/>
      </c>
      <c r="K234" s="1">
        <f t="shared" si="51"/>
        <v>18731.723403296575</v>
      </c>
      <c r="L234" s="2"/>
      <c r="M234" s="7">
        <f t="shared" si="45"/>
        <v>820153.56976284448</v>
      </c>
      <c r="N234" s="74" t="str">
        <f t="shared" si="46"/>
        <v/>
      </c>
      <c r="O234" s="1">
        <f t="shared" si="52"/>
        <v>1523.1826459607853</v>
      </c>
      <c r="P234" s="2"/>
      <c r="Q234" s="10">
        <f t="shared" si="47"/>
        <v>67528.449655309931</v>
      </c>
      <c r="R234" s="74" t="str">
        <f t="shared" si="48"/>
        <v/>
      </c>
      <c r="S234" s="13" t="str">
        <f t="shared" ref="S234:S297" si="55">IF(OR(Y234,T234=""),"",(1/I234+1/(N-E234))*C234/A234)</f>
        <v/>
      </c>
      <c r="T234" s="101" t="s">
        <v>6</v>
      </c>
      <c r="U234" s="13" t="str">
        <f t="shared" ref="U234:U297" si="56">IF(V234="","",IF(Y234,"",K234/(I234*A234)))</f>
        <v/>
      </c>
      <c r="V234" s="12" t="s">
        <v>6</v>
      </c>
      <c r="W234" s="13" t="str">
        <f t="shared" ref="W234:W297" si="57">IF(X234="","",IF(Y234,"",O234/(I234*A234)))</f>
        <v/>
      </c>
      <c r="X234" s="12" t="s">
        <v>6</v>
      </c>
      <c r="Y234" t="b">
        <f t="shared" ref="Y234:Y297" si="58">OR(D234="",L234="",P234="",NOT(Z234=""))</f>
        <v>1</v>
      </c>
      <c r="Z234" s="31"/>
    </row>
    <row r="235" spans="1:26">
      <c r="A235" s="65">
        <v>1</v>
      </c>
      <c r="B235" s="67">
        <f t="shared" si="53"/>
        <v>44092.75</v>
      </c>
      <c r="C235" s="75">
        <f t="shared" si="49"/>
        <v>28416.148970193928</v>
      </c>
      <c r="D235" s="16"/>
      <c r="E235" s="77">
        <f t="shared" si="50"/>
        <v>1380747.1591075063</v>
      </c>
      <c r="F235" s="74" t="str">
        <f t="shared" si="54"/>
        <v/>
      </c>
      <c r="G235" s="1">
        <f t="shared" ref="G235:G298" si="59">IF(Y235,I234*(at*(N-E234)/(I234+N-E234)-bt-ct)*A235,I235-I234)</f>
        <v>7820.3398889948512</v>
      </c>
      <c r="H235" s="1" t="str">
        <f t="shared" ref="H235:H298" si="60">IF(AND(Y235,Z235=""),"",D235-L235-P235)</f>
        <v/>
      </c>
      <c r="I235" s="94">
        <f t="shared" ref="I235:I298" si="61">IF(Y235,I234+G235,E235-M235-Q235)</f>
        <v>472469.33060815261</v>
      </c>
      <c r="J235" s="74" t="str">
        <f t="shared" ref="J235:J298" si="62">IF(Z235="","",(ROUND(I235,0)-H235)/ROUND(I235,0))</f>
        <v/>
      </c>
      <c r="K235" s="1">
        <f t="shared" si="51"/>
        <v>19046.990296470478</v>
      </c>
      <c r="L235" s="2"/>
      <c r="M235" s="7">
        <f t="shared" ref="M235:M298" si="63">IF(Y235,M234+K235,L235)</f>
        <v>839200.56005931494</v>
      </c>
      <c r="N235" s="74" t="str">
        <f t="shared" ref="N235:N298" si="64">IF(Z235="","",(L235-ROUND(M235,0))/ROUND(M235,0))</f>
        <v/>
      </c>
      <c r="O235" s="1">
        <f t="shared" si="52"/>
        <v>1548.8187847286656</v>
      </c>
      <c r="P235" s="2"/>
      <c r="Q235" s="10">
        <f t="shared" ref="Q235:Q298" si="65">IF(Y235,Q234+O235,P235)</f>
        <v>69077.268440038592</v>
      </c>
      <c r="R235" s="74" t="str">
        <f t="shared" ref="R235:R298" si="66">IF(Z235="","",(ROUND(Q235,0)-P235)/ROUND(Q235,0))</f>
        <v/>
      </c>
      <c r="S235" s="13" t="str">
        <f t="shared" si="55"/>
        <v/>
      </c>
      <c r="T235" s="101" t="s">
        <v>6</v>
      </c>
      <c r="U235" s="13" t="str">
        <f t="shared" si="56"/>
        <v/>
      </c>
      <c r="V235" s="12" t="s">
        <v>6</v>
      </c>
      <c r="W235" s="13" t="str">
        <f t="shared" si="57"/>
        <v/>
      </c>
      <c r="X235" s="12" t="s">
        <v>6</v>
      </c>
      <c r="Y235" t="b">
        <f t="shared" si="58"/>
        <v>1</v>
      </c>
      <c r="Z235" s="31"/>
    </row>
    <row r="236" spans="1:26">
      <c r="A236" s="65">
        <v>1</v>
      </c>
      <c r="B236" s="67">
        <f t="shared" si="53"/>
        <v>44093.75</v>
      </c>
      <c r="C236" s="75">
        <f t="shared" ref="C236:C299" si="67">E236-E235</f>
        <v>28754.387497972231</v>
      </c>
      <c r="D236" s="16"/>
      <c r="E236" s="77">
        <f t="shared" ref="E236:E299" si="68">IF(Y236,I236+M236+Q236,D236)</f>
        <v>1409501.5466054785</v>
      </c>
      <c r="F236" s="74" t="str">
        <f t="shared" si="54"/>
        <v/>
      </c>
      <c r="G236" s="1">
        <f t="shared" si="59"/>
        <v>7817.786683754668</v>
      </c>
      <c r="H236" s="1" t="str">
        <f t="shared" si="60"/>
        <v/>
      </c>
      <c r="I236" s="94">
        <f t="shared" si="61"/>
        <v>480287.11729190726</v>
      </c>
      <c r="J236" s="74" t="str">
        <f t="shared" si="62"/>
        <v/>
      </c>
      <c r="K236" s="1">
        <f t="shared" ref="K236:K299" si="69">IF(Y236,bt*I236*A236,M236-M235)</f>
        <v>19362.154260475683</v>
      </c>
      <c r="L236" s="2"/>
      <c r="M236" s="7">
        <f t="shared" si="63"/>
        <v>858562.7143197906</v>
      </c>
      <c r="N236" s="74" t="str">
        <f t="shared" si="64"/>
        <v/>
      </c>
      <c r="O236" s="1">
        <f t="shared" ref="O236:O299" si="70">IF(Y236,ct*I236*A236,Q236-Q235)</f>
        <v>1574.4465537421913</v>
      </c>
      <c r="P236" s="2"/>
      <c r="Q236" s="10">
        <f t="shared" si="65"/>
        <v>70651.714993780784</v>
      </c>
      <c r="R236" s="74" t="str">
        <f t="shared" si="66"/>
        <v/>
      </c>
      <c r="S236" s="13" t="str">
        <f t="shared" si="55"/>
        <v/>
      </c>
      <c r="T236" s="101" t="s">
        <v>6</v>
      </c>
      <c r="U236" s="13" t="str">
        <f t="shared" si="56"/>
        <v/>
      </c>
      <c r="V236" s="12" t="s">
        <v>6</v>
      </c>
      <c r="W236" s="13" t="str">
        <f t="shared" si="57"/>
        <v/>
      </c>
      <c r="X236" s="12" t="s">
        <v>6</v>
      </c>
      <c r="Y236" t="b">
        <f t="shared" si="58"/>
        <v>1</v>
      </c>
      <c r="Z236" s="31"/>
    </row>
    <row r="237" spans="1:26">
      <c r="A237" s="65">
        <v>1</v>
      </c>
      <c r="B237" s="67">
        <f t="shared" ref="B237:B300" si="71">B236+A237</f>
        <v>44094.75</v>
      </c>
      <c r="C237" s="75">
        <f t="shared" si="67"/>
        <v>29085.041419902816</v>
      </c>
      <c r="D237" s="16"/>
      <c r="E237" s="77">
        <f t="shared" si="68"/>
        <v>1438586.5880253813</v>
      </c>
      <c r="F237" s="74" t="str">
        <f t="shared" si="54"/>
        <v/>
      </c>
      <c r="G237" s="1">
        <f t="shared" si="59"/>
        <v>7808.0723388674724</v>
      </c>
      <c r="H237" s="1" t="str">
        <f t="shared" si="60"/>
        <v/>
      </c>
      <c r="I237" s="94">
        <f t="shared" si="61"/>
        <v>488095.18963077472</v>
      </c>
      <c r="J237" s="74" t="str">
        <f t="shared" si="62"/>
        <v/>
      </c>
      <c r="K237" s="1">
        <f t="shared" si="69"/>
        <v>19676.926603224616</v>
      </c>
      <c r="L237" s="2"/>
      <c r="M237" s="7">
        <f t="shared" si="63"/>
        <v>878239.64092301519</v>
      </c>
      <c r="N237" s="74" t="str">
        <f t="shared" si="64"/>
        <v/>
      </c>
      <c r="O237" s="1">
        <f t="shared" si="70"/>
        <v>1600.042477810727</v>
      </c>
      <c r="P237" s="2"/>
      <c r="Q237" s="10">
        <f t="shared" si="65"/>
        <v>72251.757471591511</v>
      </c>
      <c r="R237" s="74" t="str">
        <f t="shared" si="66"/>
        <v/>
      </c>
      <c r="S237" s="13" t="str">
        <f t="shared" si="55"/>
        <v/>
      </c>
      <c r="T237" s="101" t="s">
        <v>6</v>
      </c>
      <c r="U237" s="13" t="str">
        <f t="shared" si="56"/>
        <v/>
      </c>
      <c r="V237" s="12" t="s">
        <v>6</v>
      </c>
      <c r="W237" s="13" t="str">
        <f t="shared" si="57"/>
        <v/>
      </c>
      <c r="X237" s="12" t="s">
        <v>6</v>
      </c>
      <c r="Y237" t="b">
        <f t="shared" si="58"/>
        <v>1</v>
      </c>
      <c r="Z237" s="31"/>
    </row>
    <row r="238" spans="1:26">
      <c r="A238" s="65">
        <v>1</v>
      </c>
      <c r="B238" s="67">
        <f t="shared" si="71"/>
        <v>44095.75</v>
      </c>
      <c r="C238" s="75">
        <f t="shared" si="67"/>
        <v>29407.522493176395</v>
      </c>
      <c r="D238" s="16"/>
      <c r="E238" s="77">
        <f t="shared" si="68"/>
        <v>1467994.1105185577</v>
      </c>
      <c r="F238" s="74" t="str">
        <f t="shared" si="54"/>
        <v/>
      </c>
      <c r="G238" s="1">
        <f t="shared" si="59"/>
        <v>7790.932310745563</v>
      </c>
      <c r="H238" s="1" t="str">
        <f t="shared" si="60"/>
        <v/>
      </c>
      <c r="I238" s="94">
        <f t="shared" si="61"/>
        <v>495886.12194152031</v>
      </c>
      <c r="J238" s="74" t="str">
        <f t="shared" si="62"/>
        <v/>
      </c>
      <c r="K238" s="1">
        <f t="shared" si="69"/>
        <v>19991.007967896941</v>
      </c>
      <c r="L238" s="2"/>
      <c r="M238" s="7">
        <f t="shared" si="63"/>
        <v>898230.64889091218</v>
      </c>
      <c r="N238" s="74" t="str">
        <f t="shared" si="64"/>
        <v/>
      </c>
      <c r="O238" s="1">
        <f t="shared" si="70"/>
        <v>1625.582214533744</v>
      </c>
      <c r="P238" s="2"/>
      <c r="Q238" s="10">
        <f t="shared" si="65"/>
        <v>73877.339686125255</v>
      </c>
      <c r="R238" s="74" t="str">
        <f t="shared" si="66"/>
        <v/>
      </c>
      <c r="S238" s="13" t="str">
        <f t="shared" si="55"/>
        <v/>
      </c>
      <c r="T238" s="101" t="s">
        <v>6</v>
      </c>
      <c r="U238" s="13" t="str">
        <f t="shared" si="56"/>
        <v/>
      </c>
      <c r="V238" s="12" t="s">
        <v>6</v>
      </c>
      <c r="W238" s="13" t="str">
        <f t="shared" si="57"/>
        <v/>
      </c>
      <c r="X238" s="12" t="s">
        <v>6</v>
      </c>
      <c r="Y238" t="b">
        <f t="shared" si="58"/>
        <v>1</v>
      </c>
      <c r="Z238" s="31"/>
    </row>
    <row r="239" spans="1:26">
      <c r="A239" s="65">
        <v>1</v>
      </c>
      <c r="B239" s="67">
        <f t="shared" si="71"/>
        <v>44096.75</v>
      </c>
      <c r="C239" s="75">
        <f t="shared" si="67"/>
        <v>29721.235843886621</v>
      </c>
      <c r="D239" s="16"/>
      <c r="E239" s="77">
        <f t="shared" si="68"/>
        <v>1497715.3463624443</v>
      </c>
      <c r="F239" s="74" t="str">
        <f t="shared" si="54"/>
        <v/>
      </c>
      <c r="G239" s="1">
        <f t="shared" si="59"/>
        <v>7766.1067519330709</v>
      </c>
      <c r="H239" s="1" t="str">
        <f t="shared" si="60"/>
        <v/>
      </c>
      <c r="I239" s="94">
        <f t="shared" si="61"/>
        <v>503652.22869345336</v>
      </c>
      <c r="J239" s="74" t="str">
        <f t="shared" si="62"/>
        <v/>
      </c>
      <c r="K239" s="1">
        <f t="shared" si="69"/>
        <v>20304.088522258051</v>
      </c>
      <c r="L239" s="2"/>
      <c r="M239" s="7">
        <f t="shared" si="63"/>
        <v>918534.73741317028</v>
      </c>
      <c r="N239" s="74" t="str">
        <f t="shared" si="64"/>
        <v/>
      </c>
      <c r="O239" s="1">
        <f t="shared" si="70"/>
        <v>1651.0405696953785</v>
      </c>
      <c r="P239" s="2"/>
      <c r="Q239" s="10">
        <f t="shared" si="65"/>
        <v>75528.380255820637</v>
      </c>
      <c r="R239" s="74" t="str">
        <f t="shared" si="66"/>
        <v/>
      </c>
      <c r="S239" s="13" t="str">
        <f t="shared" si="55"/>
        <v/>
      </c>
      <c r="T239" s="101" t="s">
        <v>6</v>
      </c>
      <c r="U239" s="13" t="str">
        <f t="shared" si="56"/>
        <v/>
      </c>
      <c r="V239" s="12" t="s">
        <v>6</v>
      </c>
      <c r="W239" s="13" t="str">
        <f t="shared" si="57"/>
        <v/>
      </c>
      <c r="X239" s="12" t="s">
        <v>6</v>
      </c>
      <c r="Y239" t="b">
        <f t="shared" si="58"/>
        <v>1</v>
      </c>
      <c r="Z239" s="31"/>
    </row>
    <row r="240" spans="1:26">
      <c r="A240" s="65">
        <v>1</v>
      </c>
      <c r="B240" s="67">
        <f t="shared" si="71"/>
        <v>44097.75</v>
      </c>
      <c r="C240" s="75">
        <f t="shared" si="67"/>
        <v>30025.581321376609</v>
      </c>
      <c r="D240" s="16"/>
      <c r="E240" s="77">
        <f t="shared" si="68"/>
        <v>1527740.9276838209</v>
      </c>
      <c r="F240" s="74" t="str">
        <f t="shared" si="54"/>
        <v/>
      </c>
      <c r="G240" s="1">
        <f t="shared" si="59"/>
        <v>7733.3416127189239</v>
      </c>
      <c r="H240" s="1" t="str">
        <f t="shared" si="60"/>
        <v/>
      </c>
      <c r="I240" s="94">
        <f t="shared" si="61"/>
        <v>511385.5703061723</v>
      </c>
      <c r="J240" s="74" t="str">
        <f t="shared" si="62"/>
        <v/>
      </c>
      <c r="K240" s="1">
        <f t="shared" si="69"/>
        <v>20615.84819238765</v>
      </c>
      <c r="L240" s="2"/>
      <c r="M240" s="7">
        <f t="shared" si="63"/>
        <v>939150.58560555789</v>
      </c>
      <c r="N240" s="74" t="str">
        <f t="shared" si="64"/>
        <v/>
      </c>
      <c r="O240" s="1">
        <f t="shared" si="70"/>
        <v>1676.3915162702297</v>
      </c>
      <c r="P240" s="2"/>
      <c r="Q240" s="10">
        <f t="shared" si="65"/>
        <v>77204.771772090869</v>
      </c>
      <c r="R240" s="74" t="str">
        <f t="shared" si="66"/>
        <v/>
      </c>
      <c r="S240" s="13" t="str">
        <f t="shared" si="55"/>
        <v/>
      </c>
      <c r="T240" s="101" t="s">
        <v>6</v>
      </c>
      <c r="U240" s="13" t="str">
        <f t="shared" si="56"/>
        <v/>
      </c>
      <c r="V240" s="12" t="s">
        <v>6</v>
      </c>
      <c r="W240" s="13" t="str">
        <f t="shared" si="57"/>
        <v/>
      </c>
      <c r="X240" s="12" t="s">
        <v>6</v>
      </c>
      <c r="Y240" t="b">
        <f t="shared" si="58"/>
        <v>1</v>
      </c>
      <c r="Z240" s="31"/>
    </row>
    <row r="241" spans="1:26">
      <c r="A241" s="65">
        <v>1</v>
      </c>
      <c r="B241" s="67">
        <f t="shared" si="71"/>
        <v>44098.75</v>
      </c>
      <c r="C241" s="75">
        <f t="shared" si="67"/>
        <v>30319.954948141705</v>
      </c>
      <c r="D241" s="16"/>
      <c r="E241" s="77">
        <f t="shared" si="68"/>
        <v>1558060.8826319627</v>
      </c>
      <c r="F241" s="74" t="str">
        <f t="shared" si="54"/>
        <v/>
      </c>
      <c r="G241" s="1">
        <f t="shared" si="59"/>
        <v>7692.3897882972587</v>
      </c>
      <c r="H241" s="1" t="str">
        <f t="shared" si="60"/>
        <v/>
      </c>
      <c r="I241" s="94">
        <f t="shared" si="61"/>
        <v>519077.96009446954</v>
      </c>
      <c r="J241" s="74" t="str">
        <f t="shared" si="62"/>
        <v/>
      </c>
      <c r="K241" s="1">
        <f t="shared" si="69"/>
        <v>20925.956942654619</v>
      </c>
      <c r="L241" s="2"/>
      <c r="M241" s="7">
        <f t="shared" si="63"/>
        <v>960076.54254821246</v>
      </c>
      <c r="N241" s="74" t="str">
        <f t="shared" si="64"/>
        <v/>
      </c>
      <c r="O241" s="1">
        <f t="shared" si="70"/>
        <v>1701.6082171897033</v>
      </c>
      <c r="P241" s="2"/>
      <c r="Q241" s="10">
        <f t="shared" si="65"/>
        <v>78906.379989280569</v>
      </c>
      <c r="R241" s="74" t="str">
        <f t="shared" si="66"/>
        <v/>
      </c>
      <c r="S241" s="13" t="str">
        <f t="shared" si="55"/>
        <v/>
      </c>
      <c r="T241" s="101" t="s">
        <v>6</v>
      </c>
      <c r="U241" s="13" t="str">
        <f t="shared" si="56"/>
        <v/>
      </c>
      <c r="V241" s="12" t="s">
        <v>6</v>
      </c>
      <c r="W241" s="13" t="str">
        <f t="shared" si="57"/>
        <v/>
      </c>
      <c r="X241" s="12" t="s">
        <v>6</v>
      </c>
      <c r="Y241" t="b">
        <f t="shared" si="58"/>
        <v>1</v>
      </c>
      <c r="Z241" s="31"/>
    </row>
    <row r="242" spans="1:26">
      <c r="A242" s="65">
        <v>1</v>
      </c>
      <c r="B242" s="67">
        <f t="shared" si="71"/>
        <v>44099.75</v>
      </c>
      <c r="C242" s="75">
        <f t="shared" si="67"/>
        <v>30603.75046408223</v>
      </c>
      <c r="D242" s="16"/>
      <c r="E242" s="77">
        <f t="shared" si="68"/>
        <v>1588664.6330960449</v>
      </c>
      <c r="F242" s="74" t="str">
        <f t="shared" si="54"/>
        <v/>
      </c>
      <c r="G242" s="1">
        <f t="shared" si="59"/>
        <v>7643.0123084227453</v>
      </c>
      <c r="H242" s="1" t="str">
        <f t="shared" si="60"/>
        <v/>
      </c>
      <c r="I242" s="94">
        <f t="shared" si="61"/>
        <v>526720.97240289231</v>
      </c>
      <c r="J242" s="74" t="str">
        <f t="shared" si="62"/>
        <v/>
      </c>
      <c r="K242" s="1">
        <f t="shared" si="69"/>
        <v>21234.075103651336</v>
      </c>
      <c r="L242" s="2"/>
      <c r="M242" s="7">
        <f t="shared" si="63"/>
        <v>981310.61765186384</v>
      </c>
      <c r="N242" s="74" t="str">
        <f t="shared" si="64"/>
        <v/>
      </c>
      <c r="O242" s="1">
        <f t="shared" si="70"/>
        <v>1726.6630520082097</v>
      </c>
      <c r="P242" s="2"/>
      <c r="Q242" s="10">
        <f t="shared" si="65"/>
        <v>80633.04304128878</v>
      </c>
      <c r="R242" s="74" t="str">
        <f t="shared" si="66"/>
        <v/>
      </c>
      <c r="S242" s="13" t="str">
        <f t="shared" si="55"/>
        <v/>
      </c>
      <c r="T242" s="101" t="s">
        <v>6</v>
      </c>
      <c r="U242" s="13" t="str">
        <f t="shared" si="56"/>
        <v/>
      </c>
      <c r="V242" s="12" t="s">
        <v>6</v>
      </c>
      <c r="W242" s="13" t="str">
        <f t="shared" si="57"/>
        <v/>
      </c>
      <c r="X242" s="12" t="s">
        <v>6</v>
      </c>
      <c r="Y242" t="b">
        <f t="shared" si="58"/>
        <v>1</v>
      </c>
      <c r="Z242" s="31"/>
    </row>
    <row r="243" spans="1:26">
      <c r="A243" s="65">
        <v>1</v>
      </c>
      <c r="B243" s="67">
        <f t="shared" si="71"/>
        <v>44100.75</v>
      </c>
      <c r="C243" s="75">
        <f t="shared" si="67"/>
        <v>30876.360963218845</v>
      </c>
      <c r="D243" s="16"/>
      <c r="E243" s="77">
        <f t="shared" si="68"/>
        <v>1619540.9940592637</v>
      </c>
      <c r="F243" s="74" t="str">
        <f t="shared" si="54"/>
        <v/>
      </c>
      <c r="G243" s="1">
        <f t="shared" si="59"/>
        <v>7584.9795659665278</v>
      </c>
      <c r="H243" s="1" t="str">
        <f t="shared" si="60"/>
        <v/>
      </c>
      <c r="I243" s="94">
        <f t="shared" si="61"/>
        <v>534305.95196885883</v>
      </c>
      <c r="J243" s="74" t="str">
        <f t="shared" si="62"/>
        <v/>
      </c>
      <c r="K243" s="1">
        <f t="shared" si="69"/>
        <v>21539.853749655576</v>
      </c>
      <c r="L243" s="2"/>
      <c r="M243" s="7">
        <f t="shared" si="63"/>
        <v>1002850.4714015194</v>
      </c>
      <c r="N243" s="74" t="str">
        <f t="shared" si="64"/>
        <v/>
      </c>
      <c r="O243" s="1">
        <f t="shared" si="70"/>
        <v>1751.527647596733</v>
      </c>
      <c r="P243" s="2"/>
      <c r="Q243" s="10">
        <f t="shared" si="65"/>
        <v>82384.57068888552</v>
      </c>
      <c r="R243" s="74" t="str">
        <f t="shared" si="66"/>
        <v/>
      </c>
      <c r="S243" s="13" t="str">
        <f t="shared" si="55"/>
        <v/>
      </c>
      <c r="T243" s="101" t="s">
        <v>6</v>
      </c>
      <c r="U243" s="13" t="str">
        <f t="shared" si="56"/>
        <v/>
      </c>
      <c r="V243" s="12" t="s">
        <v>6</v>
      </c>
      <c r="W243" s="13" t="str">
        <f t="shared" si="57"/>
        <v/>
      </c>
      <c r="X243" s="12" t="s">
        <v>6</v>
      </c>
      <c r="Y243" t="b">
        <f t="shared" si="58"/>
        <v>1</v>
      </c>
      <c r="Z243" s="31"/>
    </row>
    <row r="244" spans="1:26">
      <c r="A244" s="65">
        <v>1</v>
      </c>
      <c r="B244" s="67">
        <f t="shared" si="71"/>
        <v>44101.75</v>
      </c>
      <c r="C244" s="75">
        <f t="shared" si="67"/>
        <v>31137.180620216299</v>
      </c>
      <c r="D244" s="16"/>
      <c r="E244" s="77">
        <f t="shared" si="68"/>
        <v>1650678.17467948</v>
      </c>
      <c r="F244" s="74" t="str">
        <f t="shared" si="54"/>
        <v/>
      </c>
      <c r="G244" s="1">
        <f t="shared" si="59"/>
        <v>7518.0725802177922</v>
      </c>
      <c r="H244" s="1" t="str">
        <f t="shared" si="60"/>
        <v/>
      </c>
      <c r="I244" s="94">
        <f t="shared" si="61"/>
        <v>541824.02454907668</v>
      </c>
      <c r="J244" s="74" t="str">
        <f t="shared" si="62"/>
        <v/>
      </c>
      <c r="K244" s="1">
        <f t="shared" si="69"/>
        <v>21842.935127020854</v>
      </c>
      <c r="L244" s="2"/>
      <c r="M244" s="7">
        <f t="shared" si="63"/>
        <v>1024693.4065285402</v>
      </c>
      <c r="N244" s="74" t="str">
        <f t="shared" si="64"/>
        <v/>
      </c>
      <c r="O244" s="1">
        <f t="shared" si="70"/>
        <v>1776.172912977677</v>
      </c>
      <c r="P244" s="2"/>
      <c r="Q244" s="10">
        <f t="shared" si="65"/>
        <v>84160.7436018632</v>
      </c>
      <c r="R244" s="74" t="str">
        <f t="shared" si="66"/>
        <v/>
      </c>
      <c r="S244" s="13" t="str">
        <f t="shared" si="55"/>
        <v/>
      </c>
      <c r="T244" s="101" t="s">
        <v>6</v>
      </c>
      <c r="U244" s="13" t="str">
        <f t="shared" si="56"/>
        <v/>
      </c>
      <c r="V244" s="12" t="s">
        <v>6</v>
      </c>
      <c r="W244" s="13" t="str">
        <f t="shared" si="57"/>
        <v/>
      </c>
      <c r="X244" s="12" t="s">
        <v>6</v>
      </c>
      <c r="Y244" t="b">
        <f t="shared" si="58"/>
        <v>1</v>
      </c>
      <c r="Z244" s="31"/>
    </row>
    <row r="245" spans="1:26">
      <c r="A245" s="65">
        <v>1</v>
      </c>
      <c r="B245" s="67">
        <f t="shared" si="71"/>
        <v>44102.75</v>
      </c>
      <c r="C245" s="75">
        <f t="shared" si="67"/>
        <v>31385.606503305957</v>
      </c>
      <c r="D245" s="16"/>
      <c r="E245" s="77">
        <f t="shared" si="68"/>
        <v>1682063.781182786</v>
      </c>
      <c r="F245" s="74" t="str">
        <f t="shared" si="54"/>
        <v/>
      </c>
      <c r="G245" s="1">
        <f t="shared" si="59"/>
        <v>7442.0842902014683</v>
      </c>
      <c r="H245" s="1" t="str">
        <f t="shared" si="60"/>
        <v/>
      </c>
      <c r="I245" s="94">
        <f t="shared" si="61"/>
        <v>549266.10883927811</v>
      </c>
      <c r="J245" s="74" t="str">
        <f t="shared" si="62"/>
        <v/>
      </c>
      <c r="K245" s="1">
        <f t="shared" si="69"/>
        <v>22142.953134705131</v>
      </c>
      <c r="L245" s="2"/>
      <c r="M245" s="7">
        <f t="shared" si="63"/>
        <v>1046836.3596632453</v>
      </c>
      <c r="N245" s="74" t="str">
        <f t="shared" si="64"/>
        <v/>
      </c>
      <c r="O245" s="1">
        <f t="shared" si="70"/>
        <v>1800.5690783993807</v>
      </c>
      <c r="P245" s="2"/>
      <c r="Q245" s="10">
        <f t="shared" si="65"/>
        <v>85961.312680262577</v>
      </c>
      <c r="R245" s="74" t="str">
        <f t="shared" si="66"/>
        <v/>
      </c>
      <c r="S245" s="13" t="str">
        <f t="shared" si="55"/>
        <v/>
      </c>
      <c r="T245" s="101" t="s">
        <v>6</v>
      </c>
      <c r="U245" s="13" t="str">
        <f t="shared" si="56"/>
        <v/>
      </c>
      <c r="V245" s="12" t="s">
        <v>6</v>
      </c>
      <c r="W245" s="13" t="str">
        <f t="shared" si="57"/>
        <v/>
      </c>
      <c r="X245" s="12" t="s">
        <v>6</v>
      </c>
      <c r="Y245" t="b">
        <f t="shared" si="58"/>
        <v>1</v>
      </c>
      <c r="Z245" s="31"/>
    </row>
    <row r="246" spans="1:26">
      <c r="A246" s="65">
        <v>1</v>
      </c>
      <c r="B246" s="67">
        <f t="shared" si="71"/>
        <v>44103.75</v>
      </c>
      <c r="C246" s="75">
        <f t="shared" si="67"/>
        <v>31621.040469363332</v>
      </c>
      <c r="D246" s="16"/>
      <c r="E246" s="77">
        <f t="shared" si="68"/>
        <v>1713684.8216521493</v>
      </c>
      <c r="F246" s="74" t="str">
        <f t="shared" si="54"/>
        <v/>
      </c>
      <c r="G246" s="1">
        <f t="shared" si="59"/>
        <v>7356.8208726983257</v>
      </c>
      <c r="H246" s="1" t="str">
        <f t="shared" si="60"/>
        <v/>
      </c>
      <c r="I246" s="94">
        <f t="shared" si="61"/>
        <v>556622.92971197644</v>
      </c>
      <c r="J246" s="74" t="str">
        <f t="shared" si="62"/>
        <v/>
      </c>
      <c r="K246" s="1">
        <f t="shared" si="69"/>
        <v>22439.533857933853</v>
      </c>
      <c r="L246" s="2"/>
      <c r="M246" s="7">
        <f t="shared" si="63"/>
        <v>1069275.8935211792</v>
      </c>
      <c r="N246" s="74" t="str">
        <f t="shared" si="64"/>
        <v/>
      </c>
      <c r="O246" s="1">
        <f t="shared" si="70"/>
        <v>1824.6857387312853</v>
      </c>
      <c r="P246" s="2"/>
      <c r="Q246" s="10">
        <f t="shared" si="65"/>
        <v>87785.99841899387</v>
      </c>
      <c r="R246" s="74" t="str">
        <f t="shared" si="66"/>
        <v/>
      </c>
      <c r="S246" s="13" t="str">
        <f t="shared" si="55"/>
        <v/>
      </c>
      <c r="T246" s="101" t="s">
        <v>6</v>
      </c>
      <c r="U246" s="13" t="str">
        <f t="shared" si="56"/>
        <v/>
      </c>
      <c r="V246" s="12" t="s">
        <v>6</v>
      </c>
      <c r="W246" s="13" t="str">
        <f t="shared" si="57"/>
        <v/>
      </c>
      <c r="X246" s="12" t="s">
        <v>6</v>
      </c>
      <c r="Y246" t="b">
        <f t="shared" si="58"/>
        <v>1</v>
      </c>
      <c r="Z246" s="31"/>
    </row>
    <row r="247" spans="1:26">
      <c r="A247" s="65">
        <v>1</v>
      </c>
      <c r="B247" s="67">
        <f t="shared" si="71"/>
        <v>44104.75</v>
      </c>
      <c r="C247" s="75">
        <f t="shared" si="67"/>
        <v>31842.891136061633</v>
      </c>
      <c r="D247" s="16"/>
      <c r="E247" s="77">
        <f t="shared" si="68"/>
        <v>1745527.7127882109</v>
      </c>
      <c r="F247" s="74" t="str">
        <f t="shared" si="54"/>
        <v/>
      </c>
      <c r="G247" s="1">
        <f t="shared" si="59"/>
        <v>7262.1030790649038</v>
      </c>
      <c r="H247" s="1" t="str">
        <f t="shared" si="60"/>
        <v/>
      </c>
      <c r="I247" s="94">
        <f t="shared" si="61"/>
        <v>563885.0327910413</v>
      </c>
      <c r="J247" s="74" t="str">
        <f t="shared" si="62"/>
        <v/>
      </c>
      <c r="K247" s="1">
        <f t="shared" si="69"/>
        <v>22732.296155755117</v>
      </c>
      <c r="L247" s="2"/>
      <c r="M247" s="7">
        <f t="shared" si="63"/>
        <v>1092008.1896769344</v>
      </c>
      <c r="N247" s="74" t="str">
        <f t="shared" si="64"/>
        <v/>
      </c>
      <c r="O247" s="1">
        <f t="shared" si="70"/>
        <v>1848.4919012413761</v>
      </c>
      <c r="P247" s="2"/>
      <c r="Q247" s="10">
        <f t="shared" si="65"/>
        <v>89634.490320235243</v>
      </c>
      <c r="R247" s="74" t="str">
        <f t="shared" si="66"/>
        <v/>
      </c>
      <c r="S247" s="13" t="str">
        <f t="shared" si="55"/>
        <v/>
      </c>
      <c r="T247" s="101" t="s">
        <v>6</v>
      </c>
      <c r="U247" s="13" t="str">
        <f t="shared" si="56"/>
        <v/>
      </c>
      <c r="V247" s="12" t="s">
        <v>6</v>
      </c>
      <c r="W247" s="13" t="str">
        <f t="shared" si="57"/>
        <v/>
      </c>
      <c r="X247" s="12" t="s">
        <v>6</v>
      </c>
      <c r="Y247" t="b">
        <f t="shared" si="58"/>
        <v>1</v>
      </c>
      <c r="Z247" s="31"/>
    </row>
    <row r="248" spans="1:26">
      <c r="A248" s="65">
        <v>1</v>
      </c>
      <c r="B248" s="67">
        <f t="shared" si="71"/>
        <v>44105.75</v>
      </c>
      <c r="C248" s="75">
        <f t="shared" si="67"/>
        <v>32050.575925142737</v>
      </c>
      <c r="D248" s="16"/>
      <c r="E248" s="77">
        <f t="shared" si="68"/>
        <v>1777578.2887133537</v>
      </c>
      <c r="F248" s="74" t="str">
        <f t="shared" si="54"/>
        <v/>
      </c>
      <c r="G248" s="1">
        <f t="shared" si="59"/>
        <v>7157.7675843631077</v>
      </c>
      <c r="H248" s="1" t="str">
        <f t="shared" si="60"/>
        <v/>
      </c>
      <c r="I248" s="94">
        <f t="shared" si="61"/>
        <v>571042.80037540442</v>
      </c>
      <c r="J248" s="74" t="str">
        <f t="shared" si="62"/>
        <v/>
      </c>
      <c r="K248" s="1">
        <f t="shared" si="69"/>
        <v>23020.852302983276</v>
      </c>
      <c r="L248" s="2"/>
      <c r="M248" s="7">
        <f t="shared" si="63"/>
        <v>1115029.0419799176</v>
      </c>
      <c r="N248" s="74" t="str">
        <f t="shared" si="64"/>
        <v/>
      </c>
      <c r="O248" s="1">
        <f t="shared" si="70"/>
        <v>1871.9560377962584</v>
      </c>
      <c r="P248" s="2"/>
      <c r="Q248" s="10">
        <f t="shared" si="65"/>
        <v>91506.446358031506</v>
      </c>
      <c r="R248" s="74" t="str">
        <f t="shared" si="66"/>
        <v/>
      </c>
      <c r="S248" s="13" t="str">
        <f t="shared" si="55"/>
        <v/>
      </c>
      <c r="T248" s="101" t="s">
        <v>6</v>
      </c>
      <c r="U248" s="13" t="str">
        <f t="shared" si="56"/>
        <v/>
      </c>
      <c r="V248" s="12" t="s">
        <v>6</v>
      </c>
      <c r="W248" s="13" t="str">
        <f t="shared" si="57"/>
        <v/>
      </c>
      <c r="X248" s="12" t="s">
        <v>6</v>
      </c>
      <c r="Y248" t="b">
        <f t="shared" si="58"/>
        <v>1</v>
      </c>
      <c r="Z248" s="31"/>
    </row>
    <row r="249" spans="1:26">
      <c r="A249" s="65">
        <v>1</v>
      </c>
      <c r="B249" s="67">
        <f t="shared" si="71"/>
        <v>44106.75</v>
      </c>
      <c r="C249" s="75">
        <f t="shared" si="67"/>
        <v>32243.523169972468</v>
      </c>
      <c r="D249" s="16"/>
      <c r="E249" s="77">
        <f t="shared" si="68"/>
        <v>1809821.8118833262</v>
      </c>
      <c r="F249" s="74" t="str">
        <f t="shared" si="54"/>
        <v/>
      </c>
      <c r="G249" s="1">
        <f t="shared" si="59"/>
        <v>7043.668341729337</v>
      </c>
      <c r="H249" s="1" t="str">
        <f t="shared" si="60"/>
        <v/>
      </c>
      <c r="I249" s="94">
        <f t="shared" si="61"/>
        <v>578086.46871713374</v>
      </c>
      <c r="J249" s="74" t="str">
        <f t="shared" si="62"/>
        <v/>
      </c>
      <c r="K249" s="1">
        <f t="shared" si="69"/>
        <v>23304.808686742166</v>
      </c>
      <c r="L249" s="2"/>
      <c r="M249" s="7">
        <f t="shared" si="63"/>
        <v>1138333.8506666597</v>
      </c>
      <c r="N249" s="74" t="str">
        <f t="shared" si="64"/>
        <v/>
      </c>
      <c r="O249" s="1">
        <f t="shared" si="70"/>
        <v>1895.0461415010359</v>
      </c>
      <c r="P249" s="2"/>
      <c r="Q249" s="10">
        <f t="shared" si="65"/>
        <v>93401.492499532542</v>
      </c>
      <c r="R249" s="74" t="str">
        <f t="shared" si="66"/>
        <v/>
      </c>
      <c r="S249" s="13" t="str">
        <f t="shared" si="55"/>
        <v/>
      </c>
      <c r="T249" s="101" t="s">
        <v>6</v>
      </c>
      <c r="U249" s="13" t="str">
        <f t="shared" si="56"/>
        <v/>
      </c>
      <c r="V249" s="12" t="s">
        <v>6</v>
      </c>
      <c r="W249" s="13" t="str">
        <f t="shared" si="57"/>
        <v/>
      </c>
      <c r="X249" s="12" t="s">
        <v>6</v>
      </c>
      <c r="Y249" t="b">
        <f t="shared" si="58"/>
        <v>1</v>
      </c>
      <c r="Z249" s="31"/>
    </row>
    <row r="250" spans="1:26">
      <c r="A250" s="65">
        <v>1</v>
      </c>
      <c r="B250" s="67">
        <f t="shared" si="71"/>
        <v>44107.75</v>
      </c>
      <c r="C250" s="75">
        <f t="shared" si="67"/>
        <v>32421.174279629719</v>
      </c>
      <c r="D250" s="16"/>
      <c r="E250" s="77">
        <f t="shared" si="68"/>
        <v>1842242.9861629559</v>
      </c>
      <c r="F250" s="74" t="str">
        <f t="shared" si="54"/>
        <v/>
      </c>
      <c r="G250" s="1">
        <f t="shared" si="59"/>
        <v>6919.6779343472053</v>
      </c>
      <c r="H250" s="1" t="str">
        <f t="shared" si="60"/>
        <v/>
      </c>
      <c r="I250" s="94">
        <f t="shared" si="61"/>
        <v>585006.14665148093</v>
      </c>
      <c r="J250" s="74" t="str">
        <f t="shared" si="62"/>
        <v/>
      </c>
      <c r="K250" s="1">
        <f t="shared" si="69"/>
        <v>23583.766557511393</v>
      </c>
      <c r="L250" s="2"/>
      <c r="M250" s="7">
        <f t="shared" si="63"/>
        <v>1161917.6172241711</v>
      </c>
      <c r="N250" s="74" t="str">
        <f t="shared" si="64"/>
        <v/>
      </c>
      <c r="O250" s="1">
        <f t="shared" si="70"/>
        <v>1917.7297877711424</v>
      </c>
      <c r="P250" s="2"/>
      <c r="Q250" s="10">
        <f t="shared" si="65"/>
        <v>95319.222287303681</v>
      </c>
      <c r="R250" s="74" t="str">
        <f t="shared" si="66"/>
        <v/>
      </c>
      <c r="S250" s="13" t="str">
        <f t="shared" si="55"/>
        <v/>
      </c>
      <c r="T250" s="101" t="s">
        <v>6</v>
      </c>
      <c r="U250" s="13" t="str">
        <f t="shared" si="56"/>
        <v/>
      </c>
      <c r="V250" s="12" t="s">
        <v>6</v>
      </c>
      <c r="W250" s="13" t="str">
        <f t="shared" si="57"/>
        <v/>
      </c>
      <c r="X250" s="12" t="s">
        <v>6</v>
      </c>
      <c r="Y250" t="b">
        <f t="shared" si="58"/>
        <v>1</v>
      </c>
      <c r="Z250" s="31"/>
    </row>
    <row r="251" spans="1:26">
      <c r="A251" s="65">
        <v>1</v>
      </c>
      <c r="B251" s="67">
        <f t="shared" si="71"/>
        <v>44108.75</v>
      </c>
      <c r="C251" s="75">
        <f t="shared" si="67"/>
        <v>32582.985950894421</v>
      </c>
      <c r="D251" s="16"/>
      <c r="E251" s="77">
        <f t="shared" si="68"/>
        <v>1874825.9721138503</v>
      </c>
      <c r="F251" s="74" t="str">
        <f t="shared" si="54"/>
        <v/>
      </c>
      <c r="G251" s="1">
        <f t="shared" si="59"/>
        <v>6785.6889168436537</v>
      </c>
      <c r="H251" s="1" t="str">
        <f t="shared" si="60"/>
        <v/>
      </c>
      <c r="I251" s="94">
        <f t="shared" si="61"/>
        <v>591791.83556832455</v>
      </c>
      <c r="J251" s="74" t="str">
        <f t="shared" si="62"/>
        <v/>
      </c>
      <c r="K251" s="1">
        <f t="shared" si="69"/>
        <v>23857.322834249237</v>
      </c>
      <c r="L251" s="2"/>
      <c r="M251" s="7">
        <f t="shared" si="63"/>
        <v>1185774.9400584204</v>
      </c>
      <c r="N251" s="74" t="str">
        <f t="shared" si="64"/>
        <v/>
      </c>
      <c r="O251" s="1">
        <f t="shared" si="70"/>
        <v>1939.9741998014524</v>
      </c>
      <c r="P251" s="2"/>
      <c r="Q251" s="10">
        <f t="shared" si="65"/>
        <v>97259.196487105131</v>
      </c>
      <c r="R251" s="74" t="str">
        <f t="shared" si="66"/>
        <v/>
      </c>
      <c r="S251" s="13" t="str">
        <f t="shared" si="55"/>
        <v/>
      </c>
      <c r="T251" s="101" t="s">
        <v>6</v>
      </c>
      <c r="U251" s="13" t="str">
        <f t="shared" si="56"/>
        <v/>
      </c>
      <c r="V251" s="12" t="s">
        <v>6</v>
      </c>
      <c r="W251" s="13" t="str">
        <f t="shared" si="57"/>
        <v/>
      </c>
      <c r="X251" s="12" t="s">
        <v>6</v>
      </c>
      <c r="Y251" t="b">
        <f t="shared" si="58"/>
        <v>1</v>
      </c>
      <c r="Z251" s="31"/>
    </row>
    <row r="252" spans="1:26">
      <c r="A252" s="65">
        <v>1</v>
      </c>
      <c r="B252" s="67">
        <f t="shared" si="71"/>
        <v>44109.75</v>
      </c>
      <c r="C252" s="75">
        <f t="shared" si="67"/>
        <v>32728.432418599026</v>
      </c>
      <c r="D252" s="16"/>
      <c r="E252" s="77">
        <f t="shared" si="68"/>
        <v>1907554.4045324493</v>
      </c>
      <c r="F252" s="74" t="str">
        <f t="shared" si="54"/>
        <v/>
      </c>
      <c r="G252" s="1">
        <f t="shared" si="59"/>
        <v>6641.6151374145174</v>
      </c>
      <c r="H252" s="1" t="str">
        <f t="shared" si="60"/>
        <v/>
      </c>
      <c r="I252" s="94">
        <f t="shared" si="61"/>
        <v>598433.45070573909</v>
      </c>
      <c r="J252" s="74" t="str">
        <f t="shared" si="62"/>
        <v/>
      </c>
      <c r="K252" s="1">
        <f t="shared" si="69"/>
        <v>24125.070962815367</v>
      </c>
      <c r="L252" s="2"/>
      <c r="M252" s="7">
        <f t="shared" si="63"/>
        <v>1209900.0110212357</v>
      </c>
      <c r="N252" s="74" t="str">
        <f t="shared" si="64"/>
        <v/>
      </c>
      <c r="O252" s="1">
        <f t="shared" si="70"/>
        <v>1961.7463183694981</v>
      </c>
      <c r="P252" s="2"/>
      <c r="Q252" s="10">
        <f t="shared" si="65"/>
        <v>99220.942805474624</v>
      </c>
      <c r="R252" s="74" t="str">
        <f t="shared" si="66"/>
        <v/>
      </c>
      <c r="S252" s="13" t="str">
        <f t="shared" si="55"/>
        <v/>
      </c>
      <c r="T252" s="101" t="s">
        <v>6</v>
      </c>
      <c r="U252" s="13" t="str">
        <f t="shared" si="56"/>
        <v/>
      </c>
      <c r="V252" s="12" t="s">
        <v>6</v>
      </c>
      <c r="W252" s="13" t="str">
        <f t="shared" si="57"/>
        <v/>
      </c>
      <c r="X252" s="12" t="s">
        <v>6</v>
      </c>
      <c r="Y252" t="b">
        <f t="shared" si="58"/>
        <v>1</v>
      </c>
      <c r="Z252" s="31"/>
    </row>
    <row r="253" spans="1:26">
      <c r="A253" s="65">
        <v>1</v>
      </c>
      <c r="B253" s="67">
        <f t="shared" si="71"/>
        <v>44110.75</v>
      </c>
      <c r="C253" s="75">
        <f t="shared" si="67"/>
        <v>32857.007733934559</v>
      </c>
      <c r="D253" s="16"/>
      <c r="E253" s="77">
        <f t="shared" si="68"/>
        <v>1940411.4122663839</v>
      </c>
      <c r="F253" s="74" t="str">
        <f t="shared" si="54"/>
        <v/>
      </c>
      <c r="G253" s="1">
        <f t="shared" si="59"/>
        <v>6487.3930315079324</v>
      </c>
      <c r="H253" s="1" t="str">
        <f t="shared" si="60"/>
        <v/>
      </c>
      <c r="I253" s="94">
        <f t="shared" si="61"/>
        <v>604920.84373724705</v>
      </c>
      <c r="J253" s="74" t="str">
        <f t="shared" si="62"/>
        <v/>
      </c>
      <c r="K253" s="1">
        <f t="shared" si="69"/>
        <v>24386.601826546717</v>
      </c>
      <c r="L253" s="2"/>
      <c r="M253" s="7">
        <f t="shared" si="63"/>
        <v>1234286.6128477824</v>
      </c>
      <c r="N253" s="74" t="str">
        <f t="shared" si="64"/>
        <v/>
      </c>
      <c r="O253" s="1">
        <f t="shared" si="70"/>
        <v>1983.0128758795572</v>
      </c>
      <c r="P253" s="2"/>
      <c r="Q253" s="10">
        <f t="shared" si="65"/>
        <v>101203.95568135419</v>
      </c>
      <c r="R253" s="74" t="str">
        <f t="shared" si="66"/>
        <v/>
      </c>
      <c r="S253" s="13" t="str">
        <f t="shared" si="55"/>
        <v/>
      </c>
      <c r="T253" s="101" t="s">
        <v>6</v>
      </c>
      <c r="U253" s="13" t="str">
        <f t="shared" si="56"/>
        <v/>
      </c>
      <c r="V253" s="12" t="s">
        <v>6</v>
      </c>
      <c r="W253" s="13" t="str">
        <f t="shared" si="57"/>
        <v/>
      </c>
      <c r="X253" s="12" t="s">
        <v>6</v>
      </c>
      <c r="Y253" t="b">
        <f t="shared" si="58"/>
        <v>1</v>
      </c>
      <c r="Z253" s="31"/>
    </row>
    <row r="254" spans="1:26">
      <c r="A254" s="65">
        <v>1</v>
      </c>
      <c r="B254" s="67">
        <f t="shared" si="71"/>
        <v>44111.75</v>
      </c>
      <c r="C254" s="75">
        <f t="shared" si="67"/>
        <v>32968.22805943992</v>
      </c>
      <c r="D254" s="16"/>
      <c r="E254" s="77">
        <f t="shared" si="68"/>
        <v>1973379.6403258238</v>
      </c>
      <c r="F254" s="74" t="str">
        <f t="shared" si="54"/>
        <v/>
      </c>
      <c r="G254" s="1">
        <f t="shared" si="59"/>
        <v>6322.9828774644075</v>
      </c>
      <c r="H254" s="1" t="str">
        <f t="shared" si="60"/>
        <v/>
      </c>
      <c r="I254" s="94">
        <f t="shared" si="61"/>
        <v>611243.82661471143</v>
      </c>
      <c r="J254" s="74" t="str">
        <f t="shared" si="62"/>
        <v/>
      </c>
      <c r="K254" s="1">
        <f t="shared" si="69"/>
        <v>24641.504707452856</v>
      </c>
      <c r="L254" s="2"/>
      <c r="M254" s="7">
        <f t="shared" si="63"/>
        <v>1258928.1175552353</v>
      </c>
      <c r="N254" s="74" t="str">
        <f t="shared" si="64"/>
        <v/>
      </c>
      <c r="O254" s="1">
        <f t="shared" si="70"/>
        <v>2003.7404745228998</v>
      </c>
      <c r="P254" s="2"/>
      <c r="Q254" s="10">
        <f t="shared" si="65"/>
        <v>103207.69615587709</v>
      </c>
      <c r="R254" s="74" t="str">
        <f t="shared" si="66"/>
        <v/>
      </c>
      <c r="S254" s="13" t="str">
        <f t="shared" si="55"/>
        <v/>
      </c>
      <c r="T254" s="101" t="s">
        <v>6</v>
      </c>
      <c r="U254" s="13" t="str">
        <f t="shared" si="56"/>
        <v/>
      </c>
      <c r="V254" s="12" t="s">
        <v>6</v>
      </c>
      <c r="W254" s="13" t="str">
        <f t="shared" si="57"/>
        <v/>
      </c>
      <c r="X254" s="12" t="s">
        <v>6</v>
      </c>
      <c r="Y254" t="b">
        <f t="shared" si="58"/>
        <v>1</v>
      </c>
      <c r="Z254" s="31"/>
    </row>
    <row r="255" spans="1:26">
      <c r="A255" s="65">
        <v>1</v>
      </c>
      <c r="B255" s="67">
        <f t="shared" si="71"/>
        <v>44112.75</v>
      </c>
      <c r="C255" s="75">
        <f t="shared" si="67"/>
        <v>33061.633968628244</v>
      </c>
      <c r="D255" s="16"/>
      <c r="E255" s="77">
        <f t="shared" si="68"/>
        <v>2006441.274294452</v>
      </c>
      <c r="F255" s="74" t="str">
        <f t="shared" si="54"/>
        <v/>
      </c>
      <c r="G255" s="1">
        <f t="shared" si="59"/>
        <v>6148.3700041365346</v>
      </c>
      <c r="H255" s="1" t="str">
        <f t="shared" si="60"/>
        <v/>
      </c>
      <c r="I255" s="94">
        <f t="shared" si="61"/>
        <v>617392.19661884801</v>
      </c>
      <c r="J255" s="74" t="str">
        <f t="shared" si="62"/>
        <v/>
      </c>
      <c r="K255" s="1">
        <f t="shared" si="69"/>
        <v>24889.368296095025</v>
      </c>
      <c r="L255" s="2"/>
      <c r="M255" s="7">
        <f t="shared" si="63"/>
        <v>1283817.4858513302</v>
      </c>
      <c r="N255" s="74" t="str">
        <f t="shared" si="64"/>
        <v/>
      </c>
      <c r="O255" s="1">
        <f t="shared" si="70"/>
        <v>2023.8956683967785</v>
      </c>
      <c r="P255" s="2"/>
      <c r="Q255" s="10">
        <f t="shared" si="65"/>
        <v>105231.59182427387</v>
      </c>
      <c r="R255" s="74" t="str">
        <f t="shared" si="66"/>
        <v/>
      </c>
      <c r="S255" s="13" t="str">
        <f t="shared" si="55"/>
        <v/>
      </c>
      <c r="T255" s="101" t="s">
        <v>6</v>
      </c>
      <c r="U255" s="13" t="str">
        <f t="shared" si="56"/>
        <v/>
      </c>
      <c r="V255" s="12" t="s">
        <v>6</v>
      </c>
      <c r="W255" s="13" t="str">
        <f t="shared" si="57"/>
        <v/>
      </c>
      <c r="X255" s="12" t="s">
        <v>6</v>
      </c>
      <c r="Y255" t="b">
        <f t="shared" si="58"/>
        <v>1</v>
      </c>
      <c r="Z255" s="31"/>
    </row>
    <row r="256" spans="1:26">
      <c r="A256" s="65">
        <v>1</v>
      </c>
      <c r="B256" s="67">
        <f t="shared" si="71"/>
        <v>44113.75</v>
      </c>
      <c r="C256" s="75">
        <f t="shared" si="67"/>
        <v>33136.792737388983</v>
      </c>
      <c r="D256" s="16"/>
      <c r="E256" s="77">
        <f t="shared" si="68"/>
        <v>2039578.067031841</v>
      </c>
      <c r="F256" s="74" t="str">
        <f t="shared" si="54"/>
        <v/>
      </c>
      <c r="G256" s="1">
        <f t="shared" si="59"/>
        <v>5963.5659401998219</v>
      </c>
      <c r="H256" s="1" t="str">
        <f t="shared" si="60"/>
        <v/>
      </c>
      <c r="I256" s="94">
        <f t="shared" si="61"/>
        <v>623355.76255904778</v>
      </c>
      <c r="J256" s="74" t="str">
        <f t="shared" si="62"/>
        <v/>
      </c>
      <c r="K256" s="1">
        <f t="shared" si="69"/>
        <v>25129.781747798097</v>
      </c>
      <c r="L256" s="2"/>
      <c r="M256" s="7">
        <f t="shared" si="63"/>
        <v>1308947.2675991284</v>
      </c>
      <c r="N256" s="74" t="str">
        <f t="shared" si="64"/>
        <v/>
      </c>
      <c r="O256" s="1">
        <f t="shared" si="70"/>
        <v>2043.4450493910124</v>
      </c>
      <c r="P256" s="2"/>
      <c r="Q256" s="10">
        <f t="shared" si="65"/>
        <v>107275.03687366488</v>
      </c>
      <c r="R256" s="74" t="str">
        <f t="shared" si="66"/>
        <v/>
      </c>
      <c r="S256" s="13" t="str">
        <f t="shared" si="55"/>
        <v/>
      </c>
      <c r="T256" s="101" t="s">
        <v>6</v>
      </c>
      <c r="U256" s="13" t="str">
        <f t="shared" si="56"/>
        <v/>
      </c>
      <c r="V256" s="12" t="s">
        <v>6</v>
      </c>
      <c r="W256" s="13" t="str">
        <f t="shared" si="57"/>
        <v/>
      </c>
      <c r="X256" s="12" t="s">
        <v>6</v>
      </c>
      <c r="Y256" t="b">
        <f t="shared" si="58"/>
        <v>1</v>
      </c>
      <c r="Z256" s="31"/>
    </row>
    <row r="257" spans="1:26">
      <c r="A257" s="65">
        <v>1</v>
      </c>
      <c r="B257" s="67">
        <f t="shared" si="71"/>
        <v>44114.75</v>
      </c>
      <c r="C257" s="75">
        <f t="shared" si="67"/>
        <v>33193.300613664789</v>
      </c>
      <c r="D257" s="16"/>
      <c r="E257" s="77">
        <f t="shared" si="68"/>
        <v>2072771.3676455058</v>
      </c>
      <c r="F257" s="74" t="str">
        <f t="shared" si="54"/>
        <v/>
      </c>
      <c r="G257" s="1">
        <f t="shared" si="59"/>
        <v>5768.6094946277335</v>
      </c>
      <c r="H257" s="1" t="str">
        <f t="shared" si="60"/>
        <v/>
      </c>
      <c r="I257" s="94">
        <f t="shared" si="61"/>
        <v>629124.37205367547</v>
      </c>
      <c r="J257" s="74" t="str">
        <f t="shared" si="62"/>
        <v/>
      </c>
      <c r="K257" s="1">
        <f t="shared" si="69"/>
        <v>25362.335782420563</v>
      </c>
      <c r="L257" s="2"/>
      <c r="M257" s="7">
        <f t="shared" si="63"/>
        <v>1334309.603381549</v>
      </c>
      <c r="N257" s="74" t="str">
        <f t="shared" si="64"/>
        <v/>
      </c>
      <c r="O257" s="1">
        <f t="shared" si="70"/>
        <v>2062.3553366165202</v>
      </c>
      <c r="P257" s="2"/>
      <c r="Q257" s="10">
        <f t="shared" si="65"/>
        <v>109337.3922102814</v>
      </c>
      <c r="R257" s="74" t="str">
        <f t="shared" si="66"/>
        <v/>
      </c>
      <c r="S257" s="13" t="str">
        <f t="shared" si="55"/>
        <v/>
      </c>
      <c r="T257" s="101" t="s">
        <v>6</v>
      </c>
      <c r="U257" s="13" t="str">
        <f t="shared" si="56"/>
        <v/>
      </c>
      <c r="V257" s="12" t="s">
        <v>6</v>
      </c>
      <c r="W257" s="13" t="str">
        <f t="shared" si="57"/>
        <v/>
      </c>
      <c r="X257" s="12" t="s">
        <v>6</v>
      </c>
      <c r="Y257" t="b">
        <f t="shared" si="58"/>
        <v>1</v>
      </c>
      <c r="Z257" s="31"/>
    </row>
    <row r="258" spans="1:26">
      <c r="A258" s="65">
        <v>1</v>
      </c>
      <c r="B258" s="67">
        <f t="shared" si="71"/>
        <v>44115.75</v>
      </c>
      <c r="C258" s="75">
        <f t="shared" si="67"/>
        <v>33230.785051237792</v>
      </c>
      <c r="D258" s="16"/>
      <c r="E258" s="77">
        <f t="shared" si="68"/>
        <v>2106002.1526967436</v>
      </c>
      <c r="F258" s="74" t="str">
        <f t="shared" si="54"/>
        <v/>
      </c>
      <c r="G258" s="1">
        <f t="shared" si="59"/>
        <v>5563.5677576461067</v>
      </c>
      <c r="H258" s="1" t="str">
        <f t="shared" si="60"/>
        <v/>
      </c>
      <c r="I258" s="94">
        <f t="shared" si="61"/>
        <v>634687.93981132156</v>
      </c>
      <c r="J258" s="74" t="str">
        <f t="shared" si="62"/>
        <v/>
      </c>
      <c r="K258" s="1">
        <f t="shared" si="69"/>
        <v>25586.623824476625</v>
      </c>
      <c r="L258" s="2"/>
      <c r="M258" s="7">
        <f t="shared" si="63"/>
        <v>1359896.2272060257</v>
      </c>
      <c r="N258" s="74" t="str">
        <f t="shared" si="64"/>
        <v/>
      </c>
      <c r="O258" s="1">
        <f t="shared" si="70"/>
        <v>2080.5934691151128</v>
      </c>
      <c r="P258" s="2"/>
      <c r="Q258" s="10">
        <f t="shared" si="65"/>
        <v>111417.98567939652</v>
      </c>
      <c r="R258" s="74" t="str">
        <f t="shared" si="66"/>
        <v/>
      </c>
      <c r="S258" s="13" t="str">
        <f t="shared" si="55"/>
        <v/>
      </c>
      <c r="T258" s="101" t="s">
        <v>6</v>
      </c>
      <c r="U258" s="13" t="str">
        <f t="shared" si="56"/>
        <v/>
      </c>
      <c r="V258" s="12" t="s">
        <v>6</v>
      </c>
      <c r="W258" s="13" t="str">
        <f t="shared" si="57"/>
        <v/>
      </c>
      <c r="X258" s="12" t="s">
        <v>6</v>
      </c>
      <c r="Y258" t="b">
        <f t="shared" si="58"/>
        <v>1</v>
      </c>
      <c r="Z258" s="31"/>
    </row>
    <row r="259" spans="1:26">
      <c r="A259" s="65">
        <v>1</v>
      </c>
      <c r="B259" s="67">
        <f t="shared" si="71"/>
        <v>44116.75</v>
      </c>
      <c r="C259" s="75">
        <f t="shared" si="67"/>
        <v>33248.906892940868</v>
      </c>
      <c r="D259" s="16"/>
      <c r="E259" s="77">
        <f t="shared" si="68"/>
        <v>2139251.0595896845</v>
      </c>
      <c r="F259" s="74" t="str">
        <f t="shared" si="54"/>
        <v/>
      </c>
      <c r="G259" s="1">
        <f t="shared" si="59"/>
        <v>5348.5370114147245</v>
      </c>
      <c r="H259" s="1" t="str">
        <f t="shared" si="60"/>
        <v/>
      </c>
      <c r="I259" s="94">
        <f t="shared" si="61"/>
        <v>640036.47682273632</v>
      </c>
      <c r="J259" s="74" t="str">
        <f t="shared" si="62"/>
        <v/>
      </c>
      <c r="K259" s="1">
        <f t="shared" si="69"/>
        <v>25802.243179971301</v>
      </c>
      <c r="L259" s="2"/>
      <c r="M259" s="7">
        <f t="shared" si="63"/>
        <v>1385698.4703859971</v>
      </c>
      <c r="N259" s="74" t="str">
        <f t="shared" si="64"/>
        <v/>
      </c>
      <c r="O259" s="1">
        <f t="shared" si="70"/>
        <v>2098.12670155463</v>
      </c>
      <c r="P259" s="2"/>
      <c r="Q259" s="10">
        <f t="shared" si="65"/>
        <v>113516.11238095115</v>
      </c>
      <c r="R259" s="74" t="str">
        <f t="shared" si="66"/>
        <v/>
      </c>
      <c r="S259" s="13" t="str">
        <f t="shared" si="55"/>
        <v/>
      </c>
      <c r="T259" s="101" t="s">
        <v>6</v>
      </c>
      <c r="U259" s="13" t="str">
        <f t="shared" si="56"/>
        <v/>
      </c>
      <c r="V259" s="12" t="s">
        <v>6</v>
      </c>
      <c r="W259" s="13" t="str">
        <f t="shared" si="57"/>
        <v/>
      </c>
      <c r="X259" s="12" t="s">
        <v>6</v>
      </c>
      <c r="Y259" t="b">
        <f t="shared" si="58"/>
        <v>1</v>
      </c>
      <c r="Z259" s="31"/>
    </row>
    <row r="260" spans="1:26">
      <c r="A260" s="65">
        <v>1</v>
      </c>
      <c r="B260" s="67">
        <f t="shared" si="71"/>
        <v>44117.75</v>
      </c>
      <c r="C260" s="75">
        <f t="shared" si="67"/>
        <v>33247.362488169223</v>
      </c>
      <c r="D260" s="16"/>
      <c r="E260" s="77">
        <f t="shared" si="68"/>
        <v>2172498.4220778537</v>
      </c>
      <c r="F260" s="74" t="str">
        <f t="shared" si="54"/>
        <v/>
      </c>
      <c r="G260" s="1">
        <f t="shared" si="59"/>
        <v>5123.6435397139667</v>
      </c>
      <c r="H260" s="1" t="str">
        <f t="shared" si="60"/>
        <v/>
      </c>
      <c r="I260" s="94">
        <f t="shared" si="61"/>
        <v>645160.12036245025</v>
      </c>
      <c r="J260" s="74" t="str">
        <f t="shared" si="62"/>
        <v/>
      </c>
      <c r="K260" s="1">
        <f t="shared" si="69"/>
        <v>26008.796245876951</v>
      </c>
      <c r="L260" s="2"/>
      <c r="M260" s="7">
        <f t="shared" si="63"/>
        <v>1411707.266631874</v>
      </c>
      <c r="N260" s="74" t="str">
        <f t="shared" si="64"/>
        <v/>
      </c>
      <c r="O260" s="1">
        <f t="shared" si="70"/>
        <v>2114.9227025783325</v>
      </c>
      <c r="P260" s="2"/>
      <c r="Q260" s="10">
        <f t="shared" si="65"/>
        <v>115631.03508352948</v>
      </c>
      <c r="R260" s="74" t="str">
        <f t="shared" si="66"/>
        <v/>
      </c>
      <c r="S260" s="13" t="str">
        <f t="shared" si="55"/>
        <v/>
      </c>
      <c r="T260" s="101" t="s">
        <v>6</v>
      </c>
      <c r="U260" s="13" t="str">
        <f t="shared" si="56"/>
        <v/>
      </c>
      <c r="V260" s="12" t="s">
        <v>6</v>
      </c>
      <c r="W260" s="13" t="str">
        <f t="shared" si="57"/>
        <v/>
      </c>
      <c r="X260" s="12" t="s">
        <v>6</v>
      </c>
      <c r="Y260" t="b">
        <f t="shared" si="58"/>
        <v>1</v>
      </c>
      <c r="Z260" s="31"/>
    </row>
    <row r="261" spans="1:26">
      <c r="A261" s="65">
        <v>1</v>
      </c>
      <c r="B261" s="67">
        <f t="shared" si="71"/>
        <v>44118.75</v>
      </c>
      <c r="C261" s="75">
        <f t="shared" si="67"/>
        <v>33225.88572924491</v>
      </c>
      <c r="D261" s="16"/>
      <c r="E261" s="77">
        <f t="shared" si="68"/>
        <v>2205724.3078070986</v>
      </c>
      <c r="F261" s="74" t="str">
        <f t="shared" si="54"/>
        <v/>
      </c>
      <c r="G261" s="1">
        <f t="shared" si="59"/>
        <v>4889.0443260489246</v>
      </c>
      <c r="H261" s="1" t="str">
        <f t="shared" si="60"/>
        <v/>
      </c>
      <c r="I261" s="94">
        <f t="shared" si="61"/>
        <v>650049.16468849918</v>
      </c>
      <c r="J261" s="74" t="str">
        <f t="shared" si="62"/>
        <v/>
      </c>
      <c r="K261" s="1">
        <f t="shared" si="69"/>
        <v>26205.89174775303</v>
      </c>
      <c r="L261" s="2"/>
      <c r="M261" s="7">
        <f t="shared" si="63"/>
        <v>1437913.1583796272</v>
      </c>
      <c r="N261" s="74" t="str">
        <f t="shared" si="64"/>
        <v/>
      </c>
      <c r="O261" s="1">
        <f t="shared" si="70"/>
        <v>2130.9496554427838</v>
      </c>
      <c r="P261" s="2"/>
      <c r="Q261" s="10">
        <f t="shared" si="65"/>
        <v>117761.98473897227</v>
      </c>
      <c r="R261" s="74" t="str">
        <f t="shared" si="66"/>
        <v/>
      </c>
      <c r="S261" s="13" t="str">
        <f t="shared" si="55"/>
        <v/>
      </c>
      <c r="T261" s="101" t="s">
        <v>6</v>
      </c>
      <c r="U261" s="13" t="str">
        <f t="shared" si="56"/>
        <v/>
      </c>
      <c r="V261" s="12" t="s">
        <v>6</v>
      </c>
      <c r="W261" s="13" t="str">
        <f t="shared" si="57"/>
        <v/>
      </c>
      <c r="X261" s="12" t="s">
        <v>6</v>
      </c>
      <c r="Y261" t="b">
        <f t="shared" si="58"/>
        <v>1</v>
      </c>
      <c r="Z261" s="31"/>
    </row>
    <row r="262" spans="1:26">
      <c r="A262" s="65">
        <v>1</v>
      </c>
      <c r="B262" s="67">
        <f t="shared" si="71"/>
        <v>44119.75</v>
      </c>
      <c r="C262" s="75">
        <f t="shared" si="67"/>
        <v>33184.249990968499</v>
      </c>
      <c r="D262" s="16"/>
      <c r="E262" s="77">
        <f t="shared" si="68"/>
        <v>2238908.5577980671</v>
      </c>
      <c r="F262" s="74" t="str">
        <f t="shared" si="54"/>
        <v/>
      </c>
      <c r="G262" s="1">
        <f t="shared" si="59"/>
        <v>4644.9276298300501</v>
      </c>
      <c r="H262" s="1" t="str">
        <f t="shared" si="60"/>
        <v/>
      </c>
      <c r="I262" s="94">
        <f t="shared" si="61"/>
        <v>654694.09231832926</v>
      </c>
      <c r="J262" s="74" t="str">
        <f t="shared" si="62"/>
        <v/>
      </c>
      <c r="K262" s="1">
        <f t="shared" si="69"/>
        <v>26393.146000593741</v>
      </c>
      <c r="L262" s="2"/>
      <c r="M262" s="7">
        <f t="shared" si="63"/>
        <v>1464306.3043802208</v>
      </c>
      <c r="N262" s="74" t="str">
        <f t="shared" si="64"/>
        <v/>
      </c>
      <c r="O262" s="1">
        <f t="shared" si="70"/>
        <v>2146.1763605445221</v>
      </c>
      <c r="P262" s="2"/>
      <c r="Q262" s="10">
        <f t="shared" si="65"/>
        <v>119908.16109951679</v>
      </c>
      <c r="R262" s="74" t="str">
        <f t="shared" si="66"/>
        <v/>
      </c>
      <c r="S262" s="13" t="str">
        <f t="shared" si="55"/>
        <v/>
      </c>
      <c r="T262" s="101" t="s">
        <v>6</v>
      </c>
      <c r="U262" s="13" t="str">
        <f t="shared" si="56"/>
        <v/>
      </c>
      <c r="V262" s="12" t="s">
        <v>6</v>
      </c>
      <c r="W262" s="13" t="str">
        <f t="shared" si="57"/>
        <v/>
      </c>
      <c r="X262" s="12" t="s">
        <v>6</v>
      </c>
      <c r="Y262" t="b">
        <f t="shared" si="58"/>
        <v>1</v>
      </c>
      <c r="Z262" s="31"/>
    </row>
    <row r="263" spans="1:26">
      <c r="A263" s="65">
        <v>1</v>
      </c>
      <c r="B263" s="67">
        <f t="shared" si="71"/>
        <v>44120.75</v>
      </c>
      <c r="C263" s="75">
        <f t="shared" si="67"/>
        <v>33122.269957641605</v>
      </c>
      <c r="D263" s="16"/>
      <c r="E263" s="77">
        <f t="shared" si="68"/>
        <v>2272030.8277557087</v>
      </c>
      <c r="F263" s="74" t="str">
        <f t="shared" si="54"/>
        <v/>
      </c>
      <c r="G263" s="1">
        <f t="shared" si="59"/>
        <v>4391.5134306524342</v>
      </c>
      <c r="H263" s="1" t="str">
        <f t="shared" si="60"/>
        <v/>
      </c>
      <c r="I263" s="94">
        <f t="shared" si="61"/>
        <v>659085.6057489817</v>
      </c>
      <c r="J263" s="74" t="str">
        <f t="shared" si="62"/>
        <v/>
      </c>
      <c r="K263" s="1">
        <f t="shared" si="69"/>
        <v>26570.184187586303</v>
      </c>
      <c r="L263" s="2"/>
      <c r="M263" s="7">
        <f t="shared" si="63"/>
        <v>1490876.4885678072</v>
      </c>
      <c r="N263" s="74" t="str">
        <f t="shared" si="64"/>
        <v/>
      </c>
      <c r="O263" s="1">
        <f t="shared" si="70"/>
        <v>2160.5723394031452</v>
      </c>
      <c r="P263" s="2"/>
      <c r="Q263" s="10">
        <f t="shared" si="65"/>
        <v>122068.73343891994</v>
      </c>
      <c r="R263" s="74" t="str">
        <f t="shared" si="66"/>
        <v/>
      </c>
      <c r="S263" s="13" t="str">
        <f t="shared" si="55"/>
        <v/>
      </c>
      <c r="T263" s="101" t="s">
        <v>6</v>
      </c>
      <c r="U263" s="13" t="str">
        <f t="shared" si="56"/>
        <v/>
      </c>
      <c r="V263" s="12" t="s">
        <v>6</v>
      </c>
      <c r="W263" s="13" t="str">
        <f t="shared" si="57"/>
        <v/>
      </c>
      <c r="X263" s="12" t="s">
        <v>6</v>
      </c>
      <c r="Y263" t="b">
        <f t="shared" si="58"/>
        <v>1</v>
      </c>
      <c r="Z263" s="31"/>
    </row>
    <row r="264" spans="1:26">
      <c r="A264" s="65">
        <v>1</v>
      </c>
      <c r="B264" s="67">
        <f t="shared" si="71"/>
        <v>44121.75</v>
      </c>
      <c r="C264" s="75">
        <f t="shared" si="67"/>
        <v>33039.803321896587</v>
      </c>
      <c r="D264" s="16"/>
      <c r="E264" s="77">
        <f t="shared" si="68"/>
        <v>2305070.6310776053</v>
      </c>
      <c r="F264" s="74" t="str">
        <f t="shared" si="54"/>
        <v/>
      </c>
      <c r="G264" s="1">
        <f t="shared" si="59"/>
        <v>4129.0537311797589</v>
      </c>
      <c r="H264" s="1" t="str">
        <f t="shared" si="60"/>
        <v/>
      </c>
      <c r="I264" s="94">
        <f t="shared" si="61"/>
        <v>663214.6594801615</v>
      </c>
      <c r="J264" s="74" t="str">
        <f t="shared" si="62"/>
        <v/>
      </c>
      <c r="K264" s="1">
        <f t="shared" si="69"/>
        <v>26736.641651079553</v>
      </c>
      <c r="L264" s="2"/>
      <c r="M264" s="7">
        <f t="shared" si="63"/>
        <v>1517613.1302188868</v>
      </c>
      <c r="N264" s="74" t="str">
        <f t="shared" si="64"/>
        <v/>
      </c>
      <c r="O264" s="1">
        <f t="shared" si="70"/>
        <v>2174.1079396372884</v>
      </c>
      <c r="P264" s="2"/>
      <c r="Q264" s="10">
        <f t="shared" si="65"/>
        <v>124242.84137855723</v>
      </c>
      <c r="R264" s="74" t="str">
        <f t="shared" si="66"/>
        <v/>
      </c>
      <c r="S264" s="13" t="str">
        <f t="shared" si="55"/>
        <v/>
      </c>
      <c r="T264" s="101" t="s">
        <v>6</v>
      </c>
      <c r="U264" s="13" t="str">
        <f t="shared" si="56"/>
        <v/>
      </c>
      <c r="V264" s="12" t="s">
        <v>6</v>
      </c>
      <c r="W264" s="13" t="str">
        <f t="shared" si="57"/>
        <v/>
      </c>
      <c r="X264" s="12" t="s">
        <v>6</v>
      </c>
      <c r="Y264" t="b">
        <f t="shared" si="58"/>
        <v>1</v>
      </c>
      <c r="Z264" s="31"/>
    </row>
    <row r="265" spans="1:26">
      <c r="A265" s="65">
        <v>1</v>
      </c>
      <c r="B265" s="67">
        <f t="shared" si="71"/>
        <v>44122.75</v>
      </c>
      <c r="C265" s="75">
        <f t="shared" si="67"/>
        <v>32936.752339893952</v>
      </c>
      <c r="D265" s="16"/>
      <c r="E265" s="77">
        <f t="shared" si="68"/>
        <v>2338007.3834174993</v>
      </c>
      <c r="F265" s="74" t="str">
        <f t="shared" si="54"/>
        <v/>
      </c>
      <c r="G265" s="1">
        <f t="shared" si="59"/>
        <v>3857.8327097480292</v>
      </c>
      <c r="H265" s="1" t="str">
        <f t="shared" si="60"/>
        <v/>
      </c>
      <c r="I265" s="94">
        <f t="shared" si="61"/>
        <v>667072.49218990956</v>
      </c>
      <c r="J265" s="74" t="str">
        <f t="shared" si="62"/>
        <v/>
      </c>
      <c r="K265" s="1">
        <f t="shared" si="69"/>
        <v>26892.165189704581</v>
      </c>
      <c r="L265" s="2"/>
      <c r="M265" s="7">
        <f t="shared" si="63"/>
        <v>1544505.2954085914</v>
      </c>
      <c r="N265" s="74" t="str">
        <f t="shared" si="64"/>
        <v/>
      </c>
      <c r="O265" s="1">
        <f t="shared" si="70"/>
        <v>2186.7544404408591</v>
      </c>
      <c r="P265" s="2"/>
      <c r="Q265" s="10">
        <f t="shared" si="65"/>
        <v>126429.59581899809</v>
      </c>
      <c r="R265" s="74" t="str">
        <f t="shared" si="66"/>
        <v/>
      </c>
      <c r="S265" s="13" t="str">
        <f t="shared" si="55"/>
        <v/>
      </c>
      <c r="T265" s="101" t="s">
        <v>6</v>
      </c>
      <c r="U265" s="13" t="str">
        <f t="shared" si="56"/>
        <v/>
      </c>
      <c r="V265" s="12" t="s">
        <v>6</v>
      </c>
      <c r="W265" s="13" t="str">
        <f t="shared" si="57"/>
        <v/>
      </c>
      <c r="X265" s="12" t="s">
        <v>6</v>
      </c>
      <c r="Y265" t="b">
        <f t="shared" si="58"/>
        <v>1</v>
      </c>
      <c r="Z265" s="31"/>
    </row>
    <row r="266" spans="1:26">
      <c r="A266" s="65">
        <v>1</v>
      </c>
      <c r="B266" s="67">
        <f t="shared" si="71"/>
        <v>44123.75</v>
      </c>
      <c r="C266" s="75">
        <f t="shared" si="67"/>
        <v>32813.065227838233</v>
      </c>
      <c r="D266" s="16"/>
      <c r="E266" s="77">
        <f t="shared" si="68"/>
        <v>2370820.4486453375</v>
      </c>
      <c r="F266" s="74" t="str">
        <f t="shared" si="54"/>
        <v/>
      </c>
      <c r="G266" s="1">
        <f t="shared" si="59"/>
        <v>3578.1667145376073</v>
      </c>
      <c r="H266" s="1" t="str">
        <f t="shared" si="60"/>
        <v/>
      </c>
      <c r="I266" s="94">
        <f t="shared" si="61"/>
        <v>670650.65890444722</v>
      </c>
      <c r="J266" s="74" t="str">
        <f t="shared" si="62"/>
        <v/>
      </c>
      <c r="K266" s="1">
        <f t="shared" si="69"/>
        <v>27036.414355260422</v>
      </c>
      <c r="L266" s="2"/>
      <c r="M266" s="7">
        <f t="shared" si="63"/>
        <v>1571541.7097638517</v>
      </c>
      <c r="N266" s="74" t="str">
        <f t="shared" si="64"/>
        <v/>
      </c>
      <c r="O266" s="1">
        <f t="shared" si="70"/>
        <v>2198.4841580401649</v>
      </c>
      <c r="P266" s="2"/>
      <c r="Q266" s="10">
        <f t="shared" si="65"/>
        <v>128628.07997703826</v>
      </c>
      <c r="R266" s="74" t="str">
        <f t="shared" si="66"/>
        <v/>
      </c>
      <c r="S266" s="13" t="str">
        <f t="shared" si="55"/>
        <v/>
      </c>
      <c r="T266" s="101" t="s">
        <v>6</v>
      </c>
      <c r="U266" s="13" t="str">
        <f t="shared" si="56"/>
        <v/>
      </c>
      <c r="V266" s="12" t="s">
        <v>6</v>
      </c>
      <c r="W266" s="13" t="str">
        <f t="shared" si="57"/>
        <v/>
      </c>
      <c r="X266" s="12" t="s">
        <v>6</v>
      </c>
      <c r="Y266" t="b">
        <f t="shared" si="58"/>
        <v>1</v>
      </c>
      <c r="Z266" s="31"/>
    </row>
    <row r="267" spans="1:26">
      <c r="A267" s="65">
        <v>1</v>
      </c>
      <c r="B267" s="67">
        <f t="shared" si="71"/>
        <v>44124.75</v>
      </c>
      <c r="C267" s="75">
        <f t="shared" si="67"/>
        <v>32668.737385293934</v>
      </c>
      <c r="D267" s="16"/>
      <c r="E267" s="77">
        <f t="shared" si="68"/>
        <v>2403489.1860306314</v>
      </c>
      <c r="F267" s="74" t="str">
        <f t="shared" si="54"/>
        <v/>
      </c>
      <c r="G267" s="1">
        <f t="shared" si="59"/>
        <v>3290.4040920218254</v>
      </c>
      <c r="H267" s="1" t="str">
        <f t="shared" si="60"/>
        <v/>
      </c>
      <c r="I267" s="94">
        <f t="shared" si="61"/>
        <v>673941.06299646909</v>
      </c>
      <c r="J267" s="74" t="str">
        <f t="shared" si="62"/>
        <v/>
      </c>
      <c r="K267" s="1">
        <f t="shared" si="69"/>
        <v>27169.062742683869</v>
      </c>
      <c r="L267" s="2"/>
      <c r="M267" s="7">
        <f t="shared" si="63"/>
        <v>1598710.7725065355</v>
      </c>
      <c r="N267" s="74" t="str">
        <f t="shared" si="64"/>
        <v/>
      </c>
      <c r="O267" s="1">
        <f t="shared" si="70"/>
        <v>2209.2705505886756</v>
      </c>
      <c r="P267" s="2"/>
      <c r="Q267" s="10">
        <f t="shared" si="65"/>
        <v>130837.35052762693</v>
      </c>
      <c r="R267" s="74" t="str">
        <f t="shared" si="66"/>
        <v/>
      </c>
      <c r="S267" s="13" t="str">
        <f t="shared" si="55"/>
        <v/>
      </c>
      <c r="T267" s="101" t="s">
        <v>6</v>
      </c>
      <c r="U267" s="13" t="str">
        <f t="shared" si="56"/>
        <v/>
      </c>
      <c r="V267" s="12" t="s">
        <v>6</v>
      </c>
      <c r="W267" s="13" t="str">
        <f t="shared" si="57"/>
        <v/>
      </c>
      <c r="X267" s="12" t="s">
        <v>6</v>
      </c>
      <c r="Y267" t="b">
        <f t="shared" si="58"/>
        <v>1</v>
      </c>
      <c r="Z267" s="31"/>
    </row>
    <row r="268" spans="1:26">
      <c r="A268" s="65">
        <v>1</v>
      </c>
      <c r="B268" s="67">
        <f t="shared" si="71"/>
        <v>44125.75</v>
      </c>
      <c r="C268" s="75">
        <f t="shared" si="67"/>
        <v>32503.812431487255</v>
      </c>
      <c r="D268" s="16"/>
      <c r="E268" s="77">
        <f t="shared" si="68"/>
        <v>2435992.9984621187</v>
      </c>
      <c r="F268" s="74" t="str">
        <f t="shared" si="54"/>
        <v/>
      </c>
      <c r="G268" s="1">
        <f t="shared" si="59"/>
        <v>2994.9248433838393</v>
      </c>
      <c r="H268" s="1" t="str">
        <f t="shared" si="60"/>
        <v/>
      </c>
      <c r="I268" s="94">
        <f t="shared" si="61"/>
        <v>676935.98783985293</v>
      </c>
      <c r="J268" s="74" t="str">
        <f t="shared" si="62"/>
        <v/>
      </c>
      <c r="K268" s="1">
        <f t="shared" si="69"/>
        <v>27289.799266168186</v>
      </c>
      <c r="L268" s="2"/>
      <c r="M268" s="7">
        <f t="shared" si="63"/>
        <v>1626000.5717727037</v>
      </c>
      <c r="N268" s="74" t="str">
        <f t="shared" si="64"/>
        <v/>
      </c>
      <c r="O268" s="1">
        <f t="shared" si="70"/>
        <v>2219.0883219354691</v>
      </c>
      <c r="P268" s="2"/>
      <c r="Q268" s="10">
        <f t="shared" si="65"/>
        <v>133056.4388495624</v>
      </c>
      <c r="R268" s="74" t="str">
        <f t="shared" si="66"/>
        <v/>
      </c>
      <c r="S268" s="13" t="str">
        <f t="shared" si="55"/>
        <v/>
      </c>
      <c r="T268" s="101" t="s">
        <v>6</v>
      </c>
      <c r="U268" s="13" t="str">
        <f t="shared" si="56"/>
        <v/>
      </c>
      <c r="V268" s="12" t="s">
        <v>6</v>
      </c>
      <c r="W268" s="13" t="str">
        <f t="shared" si="57"/>
        <v/>
      </c>
      <c r="X268" s="12" t="s">
        <v>6</v>
      </c>
      <c r="Y268" t="b">
        <f t="shared" si="58"/>
        <v>1</v>
      </c>
      <c r="Z268" s="31"/>
    </row>
    <row r="269" spans="1:26">
      <c r="A269" s="65">
        <v>1</v>
      </c>
      <c r="B269" s="67">
        <f t="shared" si="71"/>
        <v>44126.75</v>
      </c>
      <c r="C269" s="75">
        <f t="shared" si="67"/>
        <v>32318.383041667752</v>
      </c>
      <c r="D269" s="16"/>
      <c r="E269" s="77">
        <f t="shared" si="68"/>
        <v>2468311.3815037864</v>
      </c>
      <c r="F269" s="74" t="str">
        <f t="shared" si="54"/>
        <v/>
      </c>
      <c r="G269" s="1">
        <f t="shared" si="59"/>
        <v>2692.1401036955831</v>
      </c>
      <c r="H269" s="1" t="str">
        <f t="shared" si="60"/>
        <v/>
      </c>
      <c r="I269" s="94">
        <f t="shared" si="61"/>
        <v>679628.12794354849</v>
      </c>
      <c r="J269" s="74" t="str">
        <f t="shared" si="62"/>
        <v/>
      </c>
      <c r="K269" s="1">
        <f t="shared" si="69"/>
        <v>27398.329414285578</v>
      </c>
      <c r="L269" s="2"/>
      <c r="M269" s="7">
        <f t="shared" si="63"/>
        <v>1653398.9011869892</v>
      </c>
      <c r="N269" s="74" t="str">
        <f t="shared" si="64"/>
        <v/>
      </c>
      <c r="O269" s="1">
        <f t="shared" si="70"/>
        <v>2227.9135236863594</v>
      </c>
      <c r="P269" s="2"/>
      <c r="Q269" s="10">
        <f t="shared" si="65"/>
        <v>135284.35237324875</v>
      </c>
      <c r="R269" s="74" t="str">
        <f t="shared" si="66"/>
        <v/>
      </c>
      <c r="S269" s="13" t="str">
        <f t="shared" si="55"/>
        <v/>
      </c>
      <c r="T269" s="101" t="s">
        <v>6</v>
      </c>
      <c r="U269" s="13" t="str">
        <f t="shared" si="56"/>
        <v/>
      </c>
      <c r="V269" s="12" t="s">
        <v>6</v>
      </c>
      <c r="W269" s="13" t="str">
        <f t="shared" si="57"/>
        <v/>
      </c>
      <c r="X269" s="12" t="s">
        <v>6</v>
      </c>
      <c r="Y269" t="b">
        <f t="shared" si="58"/>
        <v>1</v>
      </c>
      <c r="Z269" s="31"/>
    </row>
    <row r="270" spans="1:26">
      <c r="A270" s="65">
        <v>1</v>
      </c>
      <c r="B270" s="67">
        <f t="shared" si="71"/>
        <v>44127.75</v>
      </c>
      <c r="C270" s="75">
        <f t="shared" si="67"/>
        <v>32112.591571641155</v>
      </c>
      <c r="D270" s="16"/>
      <c r="E270" s="77">
        <f t="shared" si="68"/>
        <v>2500423.9730754276</v>
      </c>
      <c r="F270" s="74" t="str">
        <f t="shared" si="54"/>
        <v/>
      </c>
      <c r="G270" s="1">
        <f t="shared" si="59"/>
        <v>2382.4914398700025</v>
      </c>
      <c r="H270" s="1" t="str">
        <f t="shared" si="60"/>
        <v/>
      </c>
      <c r="I270" s="94">
        <f t="shared" si="61"/>
        <v>682010.61938341847</v>
      </c>
      <c r="J270" s="74" t="str">
        <f t="shared" si="62"/>
        <v/>
      </c>
      <c r="K270" s="1">
        <f t="shared" si="69"/>
        <v>27494.376476807534</v>
      </c>
      <c r="L270" s="2"/>
      <c r="M270" s="7">
        <f t="shared" si="63"/>
        <v>1680893.2776637967</v>
      </c>
      <c r="N270" s="74" t="str">
        <f t="shared" si="64"/>
        <v/>
      </c>
      <c r="O270" s="1">
        <f t="shared" si="70"/>
        <v>2235.7236549636132</v>
      </c>
      <c r="P270" s="2"/>
      <c r="Q270" s="10">
        <f t="shared" si="65"/>
        <v>137520.07602821235</v>
      </c>
      <c r="R270" s="74" t="str">
        <f t="shared" si="66"/>
        <v/>
      </c>
      <c r="S270" s="13" t="str">
        <f t="shared" si="55"/>
        <v/>
      </c>
      <c r="T270" s="101" t="s">
        <v>6</v>
      </c>
      <c r="U270" s="13" t="str">
        <f t="shared" si="56"/>
        <v/>
      </c>
      <c r="V270" s="12" t="s">
        <v>6</v>
      </c>
      <c r="W270" s="13" t="str">
        <f t="shared" si="57"/>
        <v/>
      </c>
      <c r="X270" s="12" t="s">
        <v>6</v>
      </c>
      <c r="Y270" t="b">
        <f t="shared" si="58"/>
        <v>1</v>
      </c>
      <c r="Z270" s="31"/>
    </row>
    <row r="271" spans="1:26">
      <c r="A271" s="65">
        <v>1</v>
      </c>
      <c r="B271" s="67">
        <f t="shared" si="71"/>
        <v>44128.75</v>
      </c>
      <c r="C271" s="75">
        <f t="shared" si="67"/>
        <v>31886.630459791049</v>
      </c>
      <c r="D271" s="16"/>
      <c r="E271" s="77">
        <f t="shared" si="68"/>
        <v>2532310.6035352186</v>
      </c>
      <c r="F271" s="74" t="str">
        <f t="shared" si="54"/>
        <v/>
      </c>
      <c r="G271" s="1">
        <f t="shared" si="59"/>
        <v>2066.4499647202624</v>
      </c>
      <c r="H271" s="1" t="str">
        <f t="shared" si="60"/>
        <v/>
      </c>
      <c r="I271" s="94">
        <f t="shared" si="61"/>
        <v>684077.06934813876</v>
      </c>
      <c r="J271" s="74" t="str">
        <f t="shared" si="62"/>
        <v/>
      </c>
      <c r="K271" s="1">
        <f t="shared" si="69"/>
        <v>27577.682735809587</v>
      </c>
      <c r="L271" s="2"/>
      <c r="M271" s="7">
        <f t="shared" si="63"/>
        <v>1708470.9603996063</v>
      </c>
      <c r="N271" s="74" t="str">
        <f t="shared" si="64"/>
        <v/>
      </c>
      <c r="O271" s="1">
        <f t="shared" si="70"/>
        <v>2242.4977592614327</v>
      </c>
      <c r="P271" s="2"/>
      <c r="Q271" s="10">
        <f t="shared" si="65"/>
        <v>139762.57378747378</v>
      </c>
      <c r="R271" s="74" t="str">
        <f t="shared" si="66"/>
        <v/>
      </c>
      <c r="S271" s="13" t="str">
        <f t="shared" si="55"/>
        <v/>
      </c>
      <c r="T271" s="101" t="s">
        <v>6</v>
      </c>
      <c r="U271" s="13" t="str">
        <f t="shared" si="56"/>
        <v/>
      </c>
      <c r="V271" s="12" t="s">
        <v>6</v>
      </c>
      <c r="W271" s="13" t="str">
        <f t="shared" si="57"/>
        <v/>
      </c>
      <c r="X271" s="12" t="s">
        <v>6</v>
      </c>
      <c r="Y271" t="b">
        <f t="shared" si="58"/>
        <v>1</v>
      </c>
      <c r="Z271" s="31"/>
    </row>
    <row r="272" spans="1:26">
      <c r="A272" s="65">
        <v>1</v>
      </c>
      <c r="B272" s="67">
        <f t="shared" si="71"/>
        <v>44129.75</v>
      </c>
      <c r="C272" s="75">
        <f t="shared" si="67"/>
        <v>31640.742397266906</v>
      </c>
      <c r="D272" s="16"/>
      <c r="E272" s="77">
        <f t="shared" si="68"/>
        <v>2563951.3459324855</v>
      </c>
      <c r="F272" s="74" t="str">
        <f t="shared" si="54"/>
        <v/>
      </c>
      <c r="G272" s="1">
        <f t="shared" si="59"/>
        <v>1744.5152658792781</v>
      </c>
      <c r="H272" s="1" t="str">
        <f t="shared" si="60"/>
        <v/>
      </c>
      <c r="I272" s="94">
        <f t="shared" si="61"/>
        <v>685821.58461401798</v>
      </c>
      <c r="J272" s="74" t="str">
        <f t="shared" si="62"/>
        <v/>
      </c>
      <c r="K272" s="1">
        <f t="shared" si="69"/>
        <v>27648.01061359686</v>
      </c>
      <c r="L272" s="2"/>
      <c r="M272" s="7">
        <f t="shared" si="63"/>
        <v>1736118.971013203</v>
      </c>
      <c r="N272" s="74" t="str">
        <f t="shared" si="64"/>
        <v/>
      </c>
      <c r="O272" s="1">
        <f t="shared" si="70"/>
        <v>2248.2165177902921</v>
      </c>
      <c r="P272" s="2"/>
      <c r="Q272" s="10">
        <f t="shared" si="65"/>
        <v>142010.79030526406</v>
      </c>
      <c r="R272" s="74" t="str">
        <f t="shared" si="66"/>
        <v/>
      </c>
      <c r="S272" s="13" t="str">
        <f t="shared" si="55"/>
        <v/>
      </c>
      <c r="T272" s="101" t="s">
        <v>6</v>
      </c>
      <c r="U272" s="13" t="str">
        <f t="shared" si="56"/>
        <v/>
      </c>
      <c r="V272" s="12" t="s">
        <v>6</v>
      </c>
      <c r="W272" s="13" t="str">
        <f t="shared" si="57"/>
        <v/>
      </c>
      <c r="X272" s="12" t="s">
        <v>6</v>
      </c>
      <c r="Y272" t="b">
        <f t="shared" si="58"/>
        <v>1</v>
      </c>
      <c r="Z272" s="31"/>
    </row>
    <row r="273" spans="1:26">
      <c r="A273" s="65">
        <v>1</v>
      </c>
      <c r="B273" s="67">
        <f t="shared" si="71"/>
        <v>44130.75</v>
      </c>
      <c r="C273" s="75">
        <f t="shared" si="67"/>
        <v>31375.220258536749</v>
      </c>
      <c r="D273" s="16"/>
      <c r="E273" s="77">
        <f t="shared" si="68"/>
        <v>2595326.5661910223</v>
      </c>
      <c r="F273" s="74" t="str">
        <f t="shared" si="54"/>
        <v/>
      </c>
      <c r="G273" s="1">
        <f t="shared" si="59"/>
        <v>1417.2141498358612</v>
      </c>
      <c r="H273" s="1" t="str">
        <f t="shared" si="60"/>
        <v/>
      </c>
      <c r="I273" s="94">
        <f t="shared" si="61"/>
        <v>687238.79876385385</v>
      </c>
      <c r="J273" s="74" t="str">
        <f t="shared" si="62"/>
        <v/>
      </c>
      <c r="K273" s="1">
        <f t="shared" si="69"/>
        <v>27705.143769997085</v>
      </c>
      <c r="L273" s="2"/>
      <c r="M273" s="7">
        <f t="shared" si="63"/>
        <v>1763824.1147832002</v>
      </c>
      <c r="N273" s="74" t="str">
        <f t="shared" si="64"/>
        <v/>
      </c>
      <c r="O273" s="1">
        <f t="shared" si="70"/>
        <v>2252.8623387040507</v>
      </c>
      <c r="P273" s="2"/>
      <c r="Q273" s="10">
        <f t="shared" si="65"/>
        <v>144263.65264396812</v>
      </c>
      <c r="R273" s="74" t="str">
        <f t="shared" si="66"/>
        <v/>
      </c>
      <c r="S273" s="13" t="str">
        <f t="shared" si="55"/>
        <v/>
      </c>
      <c r="T273" s="101" t="s">
        <v>6</v>
      </c>
      <c r="U273" s="13" t="str">
        <f t="shared" si="56"/>
        <v/>
      </c>
      <c r="V273" s="12" t="s">
        <v>6</v>
      </c>
      <c r="W273" s="13" t="str">
        <f t="shared" si="57"/>
        <v/>
      </c>
      <c r="X273" s="12" t="s">
        <v>6</v>
      </c>
      <c r="Y273" t="b">
        <f t="shared" si="58"/>
        <v>1</v>
      </c>
      <c r="Z273" s="31"/>
    </row>
    <row r="274" spans="1:26">
      <c r="A274" s="65">
        <v>1</v>
      </c>
      <c r="B274" s="67">
        <f t="shared" si="71"/>
        <v>44131.75</v>
      </c>
      <c r="C274" s="75">
        <f t="shared" si="67"/>
        <v>31090.406786170322</v>
      </c>
      <c r="D274" s="16"/>
      <c r="E274" s="77">
        <f t="shared" si="68"/>
        <v>2626416.9729771926</v>
      </c>
      <c r="F274" s="74" t="str">
        <f t="shared" si="54"/>
        <v/>
      </c>
      <c r="G274" s="1">
        <f t="shared" si="59"/>
        <v>1085.0992029191345</v>
      </c>
      <c r="H274" s="1" t="str">
        <f t="shared" si="60"/>
        <v/>
      </c>
      <c r="I274" s="94">
        <f t="shared" si="61"/>
        <v>688323.89796677302</v>
      </c>
      <c r="J274" s="74" t="str">
        <f t="shared" si="62"/>
        <v/>
      </c>
      <c r="K274" s="1">
        <f t="shared" si="69"/>
        <v>27748.888141641495</v>
      </c>
      <c r="L274" s="2"/>
      <c r="M274" s="7">
        <f t="shared" si="63"/>
        <v>1791573.0029248416</v>
      </c>
      <c r="N274" s="74" t="str">
        <f t="shared" si="64"/>
        <v/>
      </c>
      <c r="O274" s="1">
        <f t="shared" si="70"/>
        <v>2256.4194416097826</v>
      </c>
      <c r="P274" s="2"/>
      <c r="Q274" s="10">
        <f t="shared" si="65"/>
        <v>146520.07208557791</v>
      </c>
      <c r="R274" s="74" t="str">
        <f t="shared" si="66"/>
        <v/>
      </c>
      <c r="S274" s="13" t="str">
        <f t="shared" si="55"/>
        <v/>
      </c>
      <c r="T274" s="101" t="s">
        <v>6</v>
      </c>
      <c r="U274" s="13" t="str">
        <f t="shared" si="56"/>
        <v/>
      </c>
      <c r="V274" s="12" t="s">
        <v>6</v>
      </c>
      <c r="W274" s="13" t="str">
        <f t="shared" si="57"/>
        <v/>
      </c>
      <c r="X274" s="12" t="s">
        <v>6</v>
      </c>
      <c r="Y274" t="b">
        <f t="shared" si="58"/>
        <v>1</v>
      </c>
      <c r="Z274" s="31"/>
    </row>
    <row r="275" spans="1:26">
      <c r="A275" s="65">
        <v>1</v>
      </c>
      <c r="B275" s="67">
        <f t="shared" si="71"/>
        <v>44132.75</v>
      </c>
      <c r="C275" s="75">
        <f t="shared" si="67"/>
        <v>30786.694025455974</v>
      </c>
      <c r="D275" s="16"/>
      <c r="E275" s="77">
        <f t="shared" si="68"/>
        <v>2657203.6670026486</v>
      </c>
      <c r="F275" s="74" t="str">
        <f t="shared" si="54"/>
        <v/>
      </c>
      <c r="G275" s="1">
        <f t="shared" si="59"/>
        <v>748.7471726908658</v>
      </c>
      <c r="H275" s="1" t="str">
        <f t="shared" si="60"/>
        <v/>
      </c>
      <c r="I275" s="94">
        <f t="shared" si="61"/>
        <v>689072.64513946383</v>
      </c>
      <c r="J275" s="74" t="str">
        <f t="shared" si="62"/>
        <v/>
      </c>
      <c r="K275" s="1">
        <f t="shared" si="69"/>
        <v>27779.072915993715</v>
      </c>
      <c r="L275" s="2"/>
      <c r="M275" s="7">
        <f t="shared" si="63"/>
        <v>1819352.0758408352</v>
      </c>
      <c r="N275" s="74" t="str">
        <f t="shared" si="64"/>
        <v/>
      </c>
      <c r="O275" s="1">
        <f t="shared" si="70"/>
        <v>2258.8739367715812</v>
      </c>
      <c r="P275" s="2"/>
      <c r="Q275" s="10">
        <f t="shared" si="65"/>
        <v>148778.9460223495</v>
      </c>
      <c r="R275" s="74" t="str">
        <f t="shared" si="66"/>
        <v/>
      </c>
      <c r="S275" s="13" t="str">
        <f t="shared" si="55"/>
        <v/>
      </c>
      <c r="T275" s="101" t="s">
        <v>6</v>
      </c>
      <c r="U275" s="13" t="str">
        <f t="shared" si="56"/>
        <v/>
      </c>
      <c r="V275" s="12" t="s">
        <v>6</v>
      </c>
      <c r="W275" s="13" t="str">
        <f t="shared" si="57"/>
        <v/>
      </c>
      <c r="X275" s="12" t="s">
        <v>6</v>
      </c>
      <c r="Y275" t="b">
        <f t="shared" si="58"/>
        <v>1</v>
      </c>
      <c r="Z275" s="31"/>
    </row>
    <row r="276" spans="1:26">
      <c r="A276" s="65">
        <v>1</v>
      </c>
      <c r="B276" s="67">
        <f t="shared" si="71"/>
        <v>44133.75</v>
      </c>
      <c r="C276" s="75">
        <f t="shared" si="67"/>
        <v>30464.522506402805</v>
      </c>
      <c r="D276" s="16"/>
      <c r="E276" s="77">
        <f t="shared" si="68"/>
        <v>2687668.1895090514</v>
      </c>
      <c r="F276" s="74" t="str">
        <f t="shared" si="54"/>
        <v/>
      </c>
      <c r="G276" s="1">
        <f t="shared" si="59"/>
        <v>408.75717487335947</v>
      </c>
      <c r="H276" s="1" t="str">
        <f t="shared" si="60"/>
        <v/>
      </c>
      <c r="I276" s="94">
        <f t="shared" si="61"/>
        <v>689481.4023143372</v>
      </c>
      <c r="J276" s="74" t="str">
        <f t="shared" si="62"/>
        <v/>
      </c>
      <c r="K276" s="1">
        <f t="shared" si="69"/>
        <v>27795.551433093238</v>
      </c>
      <c r="L276" s="2"/>
      <c r="M276" s="7">
        <f t="shared" si="63"/>
        <v>1847147.6272739284</v>
      </c>
      <c r="N276" s="74" t="str">
        <f t="shared" si="64"/>
        <v/>
      </c>
      <c r="O276" s="1">
        <f t="shared" si="70"/>
        <v>2260.2138984364401</v>
      </c>
      <c r="P276" s="2"/>
      <c r="Q276" s="10">
        <f t="shared" si="65"/>
        <v>151039.15992078593</v>
      </c>
      <c r="R276" s="74" t="str">
        <f t="shared" si="66"/>
        <v/>
      </c>
      <c r="S276" s="13" t="str">
        <f t="shared" si="55"/>
        <v/>
      </c>
      <c r="T276" s="101" t="s">
        <v>6</v>
      </c>
      <c r="U276" s="13" t="str">
        <f t="shared" si="56"/>
        <v/>
      </c>
      <c r="V276" s="12" t="s">
        <v>6</v>
      </c>
      <c r="W276" s="13" t="str">
        <f t="shared" si="57"/>
        <v/>
      </c>
      <c r="X276" s="12" t="s">
        <v>6</v>
      </c>
      <c r="Y276" t="b">
        <f t="shared" si="58"/>
        <v>1</v>
      </c>
      <c r="Z276" s="31"/>
    </row>
    <row r="277" spans="1:26">
      <c r="A277" s="65">
        <v>1</v>
      </c>
      <c r="B277" s="67">
        <f t="shared" si="71"/>
        <v>44134.75</v>
      </c>
      <c r="C277" s="75">
        <f t="shared" si="67"/>
        <v>30124.380172612146</v>
      </c>
      <c r="D277" s="16"/>
      <c r="E277" s="77">
        <f t="shared" si="68"/>
        <v>2717792.5696816635</v>
      </c>
      <c r="F277" s="74" t="str">
        <f t="shared" si="54"/>
        <v/>
      </c>
      <c r="G277" s="1">
        <f t="shared" si="59"/>
        <v>65.748732624884099</v>
      </c>
      <c r="H277" s="1" t="str">
        <f t="shared" si="60"/>
        <v/>
      </c>
      <c r="I277" s="94">
        <f t="shared" si="61"/>
        <v>689547.15104696213</v>
      </c>
      <c r="J277" s="74" t="str">
        <f t="shared" si="62"/>
        <v/>
      </c>
      <c r="K277" s="1">
        <f t="shared" si="69"/>
        <v>27798.202008254804</v>
      </c>
      <c r="L277" s="2"/>
      <c r="M277" s="7">
        <f t="shared" si="63"/>
        <v>1874945.8292821832</v>
      </c>
      <c r="N277" s="74" t="str">
        <f t="shared" si="64"/>
        <v/>
      </c>
      <c r="O277" s="1">
        <f t="shared" si="70"/>
        <v>2260.4294317326026</v>
      </c>
      <c r="P277" s="2"/>
      <c r="Q277" s="10">
        <f t="shared" si="65"/>
        <v>153299.58935251852</v>
      </c>
      <c r="R277" s="74" t="str">
        <f t="shared" si="66"/>
        <v/>
      </c>
      <c r="S277" s="13" t="str">
        <f t="shared" si="55"/>
        <v/>
      </c>
      <c r="T277" s="101" t="s">
        <v>6</v>
      </c>
      <c r="U277" s="13" t="str">
        <f t="shared" si="56"/>
        <v/>
      </c>
      <c r="V277" s="12" t="s">
        <v>6</v>
      </c>
      <c r="W277" s="13" t="str">
        <f t="shared" si="57"/>
        <v/>
      </c>
      <c r="X277" s="12" t="s">
        <v>6</v>
      </c>
      <c r="Y277" t="b">
        <f t="shared" si="58"/>
        <v>1</v>
      </c>
      <c r="Z277" s="31"/>
    </row>
    <row r="278" spans="1:26">
      <c r="A278" s="65">
        <v>1</v>
      </c>
      <c r="B278" s="67">
        <f t="shared" si="71"/>
        <v>44135.75</v>
      </c>
      <c r="C278" s="75">
        <f t="shared" si="67"/>
        <v>29766.801058585756</v>
      </c>
      <c r="D278" s="16"/>
      <c r="E278" s="77">
        <f t="shared" si="68"/>
        <v>2747559.3707402493</v>
      </c>
      <c r="F278" s="74" t="str">
        <f t="shared" si="54"/>
        <v/>
      </c>
      <c r="G278" s="1">
        <f t="shared" si="59"/>
        <v>-279.64034334065082</v>
      </c>
      <c r="H278" s="1" t="str">
        <f t="shared" si="60"/>
        <v/>
      </c>
      <c r="I278" s="94">
        <f t="shared" si="61"/>
        <v>689267.51070362143</v>
      </c>
      <c r="J278" s="74" t="str">
        <f t="shared" si="62"/>
        <v/>
      </c>
      <c r="K278" s="1">
        <f t="shared" si="69"/>
        <v>27786.928669307585</v>
      </c>
      <c r="L278" s="2"/>
      <c r="M278" s="7">
        <f t="shared" si="63"/>
        <v>1902732.7579514908</v>
      </c>
      <c r="N278" s="74" t="str">
        <f t="shared" si="64"/>
        <v/>
      </c>
      <c r="O278" s="1">
        <f t="shared" si="70"/>
        <v>2259.5127326186589</v>
      </c>
      <c r="P278" s="2"/>
      <c r="Q278" s="10">
        <f t="shared" si="65"/>
        <v>155559.10208513719</v>
      </c>
      <c r="R278" s="74" t="str">
        <f t="shared" si="66"/>
        <v/>
      </c>
      <c r="S278" s="13" t="str">
        <f t="shared" si="55"/>
        <v/>
      </c>
      <c r="T278" s="101" t="s">
        <v>6</v>
      </c>
      <c r="U278" s="13" t="str">
        <f t="shared" si="56"/>
        <v/>
      </c>
      <c r="V278" s="12" t="s">
        <v>6</v>
      </c>
      <c r="W278" s="13" t="str">
        <f t="shared" si="57"/>
        <v/>
      </c>
      <c r="X278" s="12" t="s">
        <v>6</v>
      </c>
      <c r="Y278" t="b">
        <f t="shared" si="58"/>
        <v>1</v>
      </c>
      <c r="Z278" s="31"/>
    </row>
    <row r="279" spans="1:26">
      <c r="A279" s="65">
        <v>1</v>
      </c>
      <c r="B279" s="67">
        <f t="shared" si="71"/>
        <v>44136.75</v>
      </c>
      <c r="C279" s="75">
        <f t="shared" si="67"/>
        <v>29392.363719129935</v>
      </c>
      <c r="D279" s="16"/>
      <c r="E279" s="77">
        <f t="shared" si="68"/>
        <v>2776951.7344593792</v>
      </c>
      <c r="F279" s="74" t="str">
        <f t="shared" si="54"/>
        <v/>
      </c>
      <c r="G279" s="1">
        <f t="shared" si="59"/>
        <v>-626.75622363242121</v>
      </c>
      <c r="H279" s="1" t="str">
        <f t="shared" si="60"/>
        <v/>
      </c>
      <c r="I279" s="94">
        <f t="shared" si="61"/>
        <v>688640.75447998906</v>
      </c>
      <c r="J279" s="74" t="str">
        <f t="shared" si="62"/>
        <v/>
      </c>
      <c r="K279" s="1">
        <f t="shared" si="69"/>
        <v>27761.661802367435</v>
      </c>
      <c r="L279" s="2"/>
      <c r="M279" s="7">
        <f t="shared" si="63"/>
        <v>1930494.4197538584</v>
      </c>
      <c r="N279" s="74" t="str">
        <f t="shared" si="64"/>
        <v/>
      </c>
      <c r="O279" s="1">
        <f t="shared" si="70"/>
        <v>2257.4581403949519</v>
      </c>
      <c r="P279" s="2"/>
      <c r="Q279" s="10">
        <f t="shared" si="65"/>
        <v>157816.56022553213</v>
      </c>
      <c r="R279" s="74" t="str">
        <f t="shared" si="66"/>
        <v/>
      </c>
      <c r="S279" s="13" t="str">
        <f t="shared" si="55"/>
        <v/>
      </c>
      <c r="T279" s="101" t="s">
        <v>6</v>
      </c>
      <c r="U279" s="13" t="str">
        <f t="shared" si="56"/>
        <v/>
      </c>
      <c r="V279" s="12" t="s">
        <v>6</v>
      </c>
      <c r="W279" s="13" t="str">
        <f t="shared" si="57"/>
        <v/>
      </c>
      <c r="X279" s="12" t="s">
        <v>6</v>
      </c>
      <c r="Y279" t="b">
        <f t="shared" si="58"/>
        <v>1</v>
      </c>
      <c r="Z279" s="31"/>
    </row>
    <row r="280" spans="1:26">
      <c r="A280" s="65">
        <v>1</v>
      </c>
      <c r="B280" s="67">
        <f t="shared" si="71"/>
        <v>44137.75</v>
      </c>
      <c r="C280" s="75">
        <f t="shared" si="67"/>
        <v>29001.689416651614</v>
      </c>
      <c r="D280" s="16"/>
      <c r="E280" s="77">
        <f t="shared" si="68"/>
        <v>2805953.4238760308</v>
      </c>
      <c r="F280" s="74" t="str">
        <f t="shared" si="54"/>
        <v/>
      </c>
      <c r="G280" s="1">
        <f t="shared" si="59"/>
        <v>-974.93146628618922</v>
      </c>
      <c r="H280" s="1" t="str">
        <f t="shared" si="60"/>
        <v/>
      </c>
      <c r="I280" s="94">
        <f t="shared" si="61"/>
        <v>687665.82301370287</v>
      </c>
      <c r="J280" s="74" t="str">
        <f t="shared" si="62"/>
        <v/>
      </c>
      <c r="K280" s="1">
        <f t="shared" si="69"/>
        <v>27722.358700610173</v>
      </c>
      <c r="L280" s="2"/>
      <c r="M280" s="7">
        <f t="shared" si="63"/>
        <v>1958216.7784544686</v>
      </c>
      <c r="N280" s="74" t="str">
        <f t="shared" si="64"/>
        <v/>
      </c>
      <c r="O280" s="1">
        <f t="shared" si="70"/>
        <v>2254.2621823274444</v>
      </c>
      <c r="P280" s="2"/>
      <c r="Q280" s="10">
        <f t="shared" si="65"/>
        <v>160070.82240785958</v>
      </c>
      <c r="R280" s="74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12" t="s">
        <v>6</v>
      </c>
      <c r="W280" s="13" t="str">
        <f t="shared" si="57"/>
        <v/>
      </c>
      <c r="X280" s="12" t="s">
        <v>6</v>
      </c>
      <c r="Y280" t="b">
        <f t="shared" si="58"/>
        <v>1</v>
      </c>
      <c r="Z280" s="31"/>
    </row>
    <row r="281" spans="1:26">
      <c r="A281" s="65">
        <v>1</v>
      </c>
      <c r="B281" s="67">
        <f t="shared" si="71"/>
        <v>44138.75</v>
      </c>
      <c r="C281" s="75">
        <f t="shared" si="67"/>
        <v>28595.440074260347</v>
      </c>
      <c r="D281" s="16"/>
      <c r="E281" s="77">
        <f t="shared" si="68"/>
        <v>2834548.8639502912</v>
      </c>
      <c r="F281" s="74" t="str">
        <f t="shared" si="54"/>
        <v/>
      </c>
      <c r="G281" s="1">
        <f t="shared" si="59"/>
        <v>-1323.4875467689728</v>
      </c>
      <c r="H281" s="1" t="str">
        <f t="shared" si="60"/>
        <v/>
      </c>
      <c r="I281" s="94">
        <f t="shared" si="61"/>
        <v>686342.3354669339</v>
      </c>
      <c r="J281" s="74" t="str">
        <f t="shared" si="62"/>
        <v/>
      </c>
      <c r="K281" s="1">
        <f t="shared" si="69"/>
        <v>27669.004011051042</v>
      </c>
      <c r="L281" s="2"/>
      <c r="M281" s="7">
        <f t="shared" si="63"/>
        <v>1985885.7824655196</v>
      </c>
      <c r="N281" s="74" t="str">
        <f t="shared" si="64"/>
        <v/>
      </c>
      <c r="O281" s="1">
        <f t="shared" si="70"/>
        <v>2249.9236099778873</v>
      </c>
      <c r="P281" s="2"/>
      <c r="Q281" s="10">
        <f t="shared" si="65"/>
        <v>162320.74601783746</v>
      </c>
      <c r="R281" s="74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12" t="s">
        <v>6</v>
      </c>
      <c r="W281" s="13" t="str">
        <f t="shared" si="57"/>
        <v/>
      </c>
      <c r="X281" s="12" t="s">
        <v>6</v>
      </c>
      <c r="Y281" t="b">
        <f t="shared" si="58"/>
        <v>1</v>
      </c>
      <c r="Z281" s="31"/>
    </row>
    <row r="282" spans="1:26">
      <c r="A282" s="65">
        <v>1</v>
      </c>
      <c r="B282" s="67">
        <f t="shared" si="71"/>
        <v>44139.75</v>
      </c>
      <c r="C282" s="75">
        <f t="shared" si="67"/>
        <v>28174.316004711669</v>
      </c>
      <c r="D282" s="16"/>
      <c r="E282" s="77">
        <f t="shared" si="68"/>
        <v>2862723.1799550029</v>
      </c>
      <c r="F282" s="74" t="str">
        <f t="shared" si="54"/>
        <v/>
      </c>
      <c r="G282" s="1">
        <f t="shared" si="59"/>
        <v>-1671.7374971019055</v>
      </c>
      <c r="H282" s="1" t="str">
        <f t="shared" si="60"/>
        <v/>
      </c>
      <c r="I282" s="94">
        <f t="shared" si="61"/>
        <v>684670.59796983202</v>
      </c>
      <c r="J282" s="74" t="str">
        <f t="shared" si="62"/>
        <v/>
      </c>
      <c r="K282" s="1">
        <f t="shared" si="69"/>
        <v>27601.610074931297</v>
      </c>
      <c r="L282" s="2"/>
      <c r="M282" s="7">
        <f t="shared" si="63"/>
        <v>2013487.3925404509</v>
      </c>
      <c r="N282" s="74" t="str">
        <f t="shared" si="64"/>
        <v/>
      </c>
      <c r="O282" s="1">
        <f t="shared" si="70"/>
        <v>2244.4434268825871</v>
      </c>
      <c r="P282" s="2"/>
      <c r="Q282" s="10">
        <f t="shared" si="65"/>
        <v>164565.18944472005</v>
      </c>
      <c r="R282" s="74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12" t="s">
        <v>6</v>
      </c>
      <c r="W282" s="13" t="str">
        <f t="shared" si="57"/>
        <v/>
      </c>
      <c r="X282" s="12" t="s">
        <v>6</v>
      </c>
      <c r="Y282" t="b">
        <f t="shared" si="58"/>
        <v>1</v>
      </c>
      <c r="Z282" s="31"/>
    </row>
    <row r="283" spans="1:26">
      <c r="A283" s="65">
        <v>1</v>
      </c>
      <c r="B283" s="67">
        <f t="shared" si="71"/>
        <v>44140.75</v>
      </c>
      <c r="C283" s="75">
        <f t="shared" si="67"/>
        <v>27739.053427270614</v>
      </c>
      <c r="D283" s="16"/>
      <c r="E283" s="77">
        <f t="shared" si="68"/>
        <v>2890462.2333822735</v>
      </c>
      <c r="F283" s="74" t="str">
        <f t="shared" si="54"/>
        <v/>
      </c>
      <c r="G283" s="1">
        <f t="shared" si="59"/>
        <v>-2018.9886379681875</v>
      </c>
      <c r="H283" s="1" t="str">
        <f t="shared" si="60"/>
        <v/>
      </c>
      <c r="I283" s="94">
        <f t="shared" si="61"/>
        <v>682651.60933186382</v>
      </c>
      <c r="J283" s="74" t="str">
        <f t="shared" si="62"/>
        <v/>
      </c>
      <c r="K283" s="1">
        <f t="shared" si="69"/>
        <v>27520.217157963405</v>
      </c>
      <c r="L283" s="2"/>
      <c r="M283" s="7">
        <f t="shared" si="63"/>
        <v>2041007.6096984143</v>
      </c>
      <c r="N283" s="74" t="str">
        <f t="shared" si="64"/>
        <v/>
      </c>
      <c r="O283" s="1">
        <f t="shared" si="70"/>
        <v>2237.8249072749463</v>
      </c>
      <c r="P283" s="2"/>
      <c r="Q283" s="10">
        <f t="shared" si="65"/>
        <v>166803.01435199499</v>
      </c>
      <c r="R283" s="74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12" t="s">
        <v>6</v>
      </c>
      <c r="W283" s="13" t="str">
        <f t="shared" si="57"/>
        <v/>
      </c>
      <c r="X283" s="12" t="s">
        <v>6</v>
      </c>
      <c r="Y283" t="b">
        <f t="shared" si="58"/>
        <v>1</v>
      </c>
      <c r="Z283" s="31"/>
    </row>
    <row r="284" spans="1:26">
      <c r="A284" s="65">
        <v>1</v>
      </c>
      <c r="B284" s="67">
        <f t="shared" si="71"/>
        <v>44141.75</v>
      </c>
      <c r="C284" s="75">
        <f t="shared" si="67"/>
        <v>27290.42178653134</v>
      </c>
      <c r="D284" s="16"/>
      <c r="E284" s="77">
        <f t="shared" si="68"/>
        <v>2917752.6551688048</v>
      </c>
      <c r="F284" s="74" t="str">
        <f t="shared" si="54"/>
        <v/>
      </c>
      <c r="G284" s="1">
        <f t="shared" si="59"/>
        <v>-2364.5453864577312</v>
      </c>
      <c r="H284" s="1" t="str">
        <f t="shared" si="60"/>
        <v/>
      </c>
      <c r="I284" s="94">
        <f t="shared" si="61"/>
        <v>680287.06394540612</v>
      </c>
      <c r="J284" s="74" t="str">
        <f t="shared" si="62"/>
        <v/>
      </c>
      <c r="K284" s="1">
        <f t="shared" si="69"/>
        <v>27424.893567385679</v>
      </c>
      <c r="L284" s="2"/>
      <c r="M284" s="7">
        <f t="shared" si="63"/>
        <v>2068432.5032658</v>
      </c>
      <c r="N284" s="74" t="str">
        <f t="shared" si="64"/>
        <v/>
      </c>
      <c r="O284" s="1">
        <f t="shared" si="70"/>
        <v>2230.0736056038404</v>
      </c>
      <c r="P284" s="2"/>
      <c r="Q284" s="10">
        <f t="shared" si="65"/>
        <v>169033.08795759882</v>
      </c>
      <c r="R284" s="74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12" t="s">
        <v>6</v>
      </c>
      <c r="W284" s="13" t="str">
        <f t="shared" si="57"/>
        <v/>
      </c>
      <c r="X284" s="12" t="s">
        <v>6</v>
      </c>
      <c r="Y284" t="b">
        <f t="shared" si="58"/>
        <v>1</v>
      </c>
      <c r="Z284" s="31"/>
    </row>
    <row r="285" spans="1:26">
      <c r="A285" s="65">
        <v>1</v>
      </c>
      <c r="B285" s="67">
        <f t="shared" si="71"/>
        <v>44142.75</v>
      </c>
      <c r="C285" s="75">
        <f t="shared" si="67"/>
        <v>26829.220889146905</v>
      </c>
      <c r="D285" s="16"/>
      <c r="E285" s="77">
        <f t="shared" si="68"/>
        <v>2944581.8760579517</v>
      </c>
      <c r="F285" s="74" t="str">
        <f t="shared" si="54"/>
        <v/>
      </c>
      <c r="G285" s="1">
        <f t="shared" si="59"/>
        <v>-2707.7121210331534</v>
      </c>
      <c r="H285" s="1" t="str">
        <f t="shared" si="60"/>
        <v/>
      </c>
      <c r="I285" s="94">
        <f t="shared" si="61"/>
        <v>677579.35182437301</v>
      </c>
      <c r="J285" s="74" t="str">
        <f t="shared" si="62"/>
        <v/>
      </c>
      <c r="K285" s="1">
        <f t="shared" si="69"/>
        <v>27315.735653519463</v>
      </c>
      <c r="L285" s="2"/>
      <c r="M285" s="7">
        <f t="shared" si="63"/>
        <v>2095748.2389193194</v>
      </c>
      <c r="N285" s="74" t="str">
        <f t="shared" si="64"/>
        <v/>
      </c>
      <c r="O285" s="1">
        <f t="shared" si="70"/>
        <v>2221.1973566602414</v>
      </c>
      <c r="P285" s="2"/>
      <c r="Q285" s="10">
        <f t="shared" si="65"/>
        <v>171254.28531425906</v>
      </c>
      <c r="R285" s="74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12" t="s">
        <v>6</v>
      </c>
      <c r="W285" s="13" t="str">
        <f t="shared" si="57"/>
        <v/>
      </c>
      <c r="X285" s="12" t="s">
        <v>6</v>
      </c>
      <c r="Y285" t="b">
        <f t="shared" si="58"/>
        <v>1</v>
      </c>
      <c r="Z285" s="31"/>
    </row>
    <row r="286" spans="1:26">
      <c r="A286" s="65">
        <v>1</v>
      </c>
      <c r="B286" s="67">
        <f t="shared" si="71"/>
        <v>44143.75</v>
      </c>
      <c r="C286" s="75">
        <f t="shared" si="67"/>
        <v>26356.277876078151</v>
      </c>
      <c r="D286" s="16"/>
      <c r="E286" s="77">
        <f t="shared" si="68"/>
        <v>2970938.1539340299</v>
      </c>
      <c r="F286" s="74" t="str">
        <f t="shared" si="54"/>
        <v/>
      </c>
      <c r="G286" s="1">
        <f t="shared" si="59"/>
        <v>-3047.7960844097256</v>
      </c>
      <c r="H286" s="1" t="str">
        <f t="shared" si="60"/>
        <v/>
      </c>
      <c r="I286" s="94">
        <f t="shared" si="61"/>
        <v>674531.55573996331</v>
      </c>
      <c r="J286" s="74" t="str">
        <f t="shared" si="62"/>
        <v/>
      </c>
      <c r="K286" s="1">
        <f t="shared" si="69"/>
        <v>27192.867694300501</v>
      </c>
      <c r="L286" s="2"/>
      <c r="M286" s="7">
        <f t="shared" si="63"/>
        <v>2122941.1066136197</v>
      </c>
      <c r="N286" s="74" t="str">
        <f t="shared" si="64"/>
        <v/>
      </c>
      <c r="O286" s="1">
        <f t="shared" si="70"/>
        <v>2211.2062661878081</v>
      </c>
      <c r="P286" s="2"/>
      <c r="Q286" s="10">
        <f t="shared" si="65"/>
        <v>173465.49158044686</v>
      </c>
      <c r="R286" s="74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12" t="s">
        <v>6</v>
      </c>
      <c r="W286" s="13" t="str">
        <f t="shared" si="57"/>
        <v/>
      </c>
      <c r="X286" s="12" t="s">
        <v>6</v>
      </c>
      <c r="Y286" t="b">
        <f t="shared" si="58"/>
        <v>1</v>
      </c>
      <c r="Z286" s="31"/>
    </row>
    <row r="287" spans="1:26">
      <c r="A287" s="65">
        <v>1</v>
      </c>
      <c r="B287" s="67">
        <f t="shared" si="71"/>
        <v>44144.75</v>
      </c>
      <c r="C287" s="75">
        <f t="shared" si="67"/>
        <v>25872.444049649872</v>
      </c>
      <c r="D287" s="16"/>
      <c r="E287" s="77">
        <f t="shared" si="68"/>
        <v>2996810.5979836797</v>
      </c>
      <c r="F287" s="74" t="str">
        <f t="shared" si="54"/>
        <v/>
      </c>
      <c r="G287" s="1">
        <f t="shared" si="59"/>
        <v>-3384.1103043318417</v>
      </c>
      <c r="H287" s="1" t="str">
        <f t="shared" si="60"/>
        <v/>
      </c>
      <c r="I287" s="94">
        <f t="shared" si="61"/>
        <v>671147.44543563144</v>
      </c>
      <c r="J287" s="74" t="str">
        <f t="shared" si="62"/>
        <v/>
      </c>
      <c r="K287" s="1">
        <f t="shared" si="69"/>
        <v>27056.441662062967</v>
      </c>
      <c r="L287" s="2"/>
      <c r="M287" s="7">
        <f t="shared" si="63"/>
        <v>2149997.5482756826</v>
      </c>
      <c r="N287" s="74" t="str">
        <f t="shared" si="64"/>
        <v/>
      </c>
      <c r="O287" s="1">
        <f t="shared" si="70"/>
        <v>2200.1126919187723</v>
      </c>
      <c r="P287" s="2"/>
      <c r="Q287" s="10">
        <f t="shared" si="65"/>
        <v>175665.60427236563</v>
      </c>
      <c r="R287" s="74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12" t="s">
        <v>6</v>
      </c>
      <c r="W287" s="13" t="str">
        <f t="shared" si="57"/>
        <v/>
      </c>
      <c r="X287" s="12" t="s">
        <v>6</v>
      </c>
      <c r="Y287" t="b">
        <f t="shared" si="58"/>
        <v>1</v>
      </c>
      <c r="Z287" s="31"/>
    </row>
    <row r="288" spans="1:26">
      <c r="A288" s="65">
        <v>1</v>
      </c>
      <c r="B288" s="67">
        <f t="shared" si="71"/>
        <v>44145.75</v>
      </c>
      <c r="C288" s="75">
        <f t="shared" si="67"/>
        <v>25378.591576003004</v>
      </c>
      <c r="D288" s="16"/>
      <c r="E288" s="77">
        <f t="shared" si="68"/>
        <v>3022189.1895596827</v>
      </c>
      <c r="F288" s="74" t="str">
        <f t="shared" si="54"/>
        <v/>
      </c>
      <c r="G288" s="1">
        <f t="shared" si="59"/>
        <v>-3715.9765117229849</v>
      </c>
      <c r="H288" s="1" t="str">
        <f t="shared" si="60"/>
        <v/>
      </c>
      <c r="I288" s="94">
        <f t="shared" si="61"/>
        <v>667431.46892390843</v>
      </c>
      <c r="J288" s="74" t="str">
        <f t="shared" si="62"/>
        <v/>
      </c>
      <c r="K288" s="1">
        <f t="shared" si="69"/>
        <v>26906.636872682044</v>
      </c>
      <c r="L288" s="2"/>
      <c r="M288" s="7">
        <f t="shared" si="63"/>
        <v>2176904.1851483649</v>
      </c>
      <c r="N288" s="74" t="str">
        <f t="shared" si="64"/>
        <v/>
      </c>
      <c r="O288" s="1">
        <f t="shared" si="70"/>
        <v>2187.9312150437358</v>
      </c>
      <c r="P288" s="2"/>
      <c r="Q288" s="10">
        <f t="shared" si="65"/>
        <v>177853.53548740936</v>
      </c>
      <c r="R288" s="74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12" t="s">
        <v>6</v>
      </c>
      <c r="W288" s="13" t="str">
        <f t="shared" si="57"/>
        <v/>
      </c>
      <c r="X288" s="12" t="s">
        <v>6</v>
      </c>
      <c r="Y288" t="b">
        <f t="shared" si="58"/>
        <v>1</v>
      </c>
      <c r="Z288" s="31"/>
    </row>
    <row r="289" spans="1:26">
      <c r="A289" s="65">
        <v>1</v>
      </c>
      <c r="B289" s="67">
        <f t="shared" si="71"/>
        <v>44146.75</v>
      </c>
      <c r="C289" s="75">
        <f t="shared" si="67"/>
        <v>24875.610084822867</v>
      </c>
      <c r="D289" s="16"/>
      <c r="E289" s="77">
        <f t="shared" si="68"/>
        <v>3047064.7996445056</v>
      </c>
      <c r="F289" s="74" t="str">
        <f t="shared" si="54"/>
        <v/>
      </c>
      <c r="G289" s="1">
        <f t="shared" si="59"/>
        <v>-4042.7280353896108</v>
      </c>
      <c r="H289" s="1" t="str">
        <f t="shared" si="60"/>
        <v/>
      </c>
      <c r="I289" s="94">
        <f t="shared" si="61"/>
        <v>663388.74088851886</v>
      </c>
      <c r="J289" s="74" t="str">
        <f t="shared" si="62"/>
        <v/>
      </c>
      <c r="K289" s="1">
        <f t="shared" si="69"/>
        <v>26743.659518020271</v>
      </c>
      <c r="L289" s="2"/>
      <c r="M289" s="7">
        <f t="shared" si="63"/>
        <v>2203647.8446663851</v>
      </c>
      <c r="N289" s="74" t="str">
        <f t="shared" si="64"/>
        <v/>
      </c>
      <c r="O289" s="1">
        <f t="shared" si="70"/>
        <v>2174.6786021922289</v>
      </c>
      <c r="P289" s="2"/>
      <c r="Q289" s="10">
        <f t="shared" si="65"/>
        <v>180028.21408960159</v>
      </c>
      <c r="R289" s="74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12" t="s">
        <v>6</v>
      </c>
      <c r="W289" s="13" t="str">
        <f t="shared" si="57"/>
        <v/>
      </c>
      <c r="X289" s="12" t="s">
        <v>6</v>
      </c>
      <c r="Y289" t="b">
        <f t="shared" si="58"/>
        <v>1</v>
      </c>
      <c r="Z289" s="31"/>
    </row>
    <row r="290" spans="1:26">
      <c r="A290" s="65">
        <v>1</v>
      </c>
      <c r="B290" s="67">
        <f t="shared" si="71"/>
        <v>44147.75</v>
      </c>
      <c r="C290" s="75">
        <f t="shared" si="67"/>
        <v>24364.403189150151</v>
      </c>
      <c r="D290" s="16"/>
      <c r="E290" s="77">
        <f t="shared" si="68"/>
        <v>3071429.2028336558</v>
      </c>
      <c r="F290" s="74" t="str">
        <f t="shared" si="54"/>
        <v/>
      </c>
      <c r="G290" s="1">
        <f t="shared" si="59"/>
        <v>-4363.7126523845191</v>
      </c>
      <c r="H290" s="1" t="str">
        <f t="shared" si="60"/>
        <v/>
      </c>
      <c r="I290" s="94">
        <f t="shared" si="61"/>
        <v>659025.02823613433</v>
      </c>
      <c r="J290" s="74" t="str">
        <f t="shared" si="62"/>
        <v/>
      </c>
      <c r="K290" s="1">
        <f t="shared" si="69"/>
        <v>26567.742083465168</v>
      </c>
      <c r="L290" s="2"/>
      <c r="M290" s="7">
        <f t="shared" si="63"/>
        <v>2230215.5867498503</v>
      </c>
      <c r="N290" s="74" t="str">
        <f t="shared" si="64"/>
        <v/>
      </c>
      <c r="O290" s="1">
        <f t="shared" si="70"/>
        <v>2160.3737580693905</v>
      </c>
      <c r="P290" s="2"/>
      <c r="Q290" s="10">
        <f t="shared" si="65"/>
        <v>182188.58784767098</v>
      </c>
      <c r="R290" s="74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12" t="s">
        <v>6</v>
      </c>
      <c r="W290" s="13" t="str">
        <f t="shared" si="57"/>
        <v/>
      </c>
      <c r="X290" s="12" t="s">
        <v>6</v>
      </c>
      <c r="Y290" t="b">
        <f t="shared" si="58"/>
        <v>1</v>
      </c>
      <c r="Z290" s="31"/>
    </row>
    <row r="291" spans="1:26">
      <c r="A291" s="65">
        <v>1</v>
      </c>
      <c r="B291" s="67">
        <f t="shared" si="71"/>
        <v>44148.75</v>
      </c>
      <c r="C291" s="75">
        <f t="shared" si="67"/>
        <v>23845.884948858526</v>
      </c>
      <c r="D291" s="16"/>
      <c r="E291" s="77">
        <f t="shared" si="68"/>
        <v>3095275.0877825143</v>
      </c>
      <c r="F291" s="74" t="str">
        <f t="shared" si="54"/>
        <v/>
      </c>
      <c r="G291" s="1">
        <f t="shared" si="59"/>
        <v>-4678.2953732855558</v>
      </c>
      <c r="H291" s="1" t="str">
        <f t="shared" si="60"/>
        <v/>
      </c>
      <c r="I291" s="94">
        <f t="shared" si="61"/>
        <v>654346.73286284879</v>
      </c>
      <c r="J291" s="74" t="str">
        <f t="shared" si="62"/>
        <v/>
      </c>
      <c r="K291" s="1">
        <f t="shared" si="69"/>
        <v>26379.142653181945</v>
      </c>
      <c r="L291" s="2"/>
      <c r="M291" s="7">
        <f t="shared" si="63"/>
        <v>2256594.7294030325</v>
      </c>
      <c r="N291" s="74" t="str">
        <f t="shared" si="64"/>
        <v/>
      </c>
      <c r="O291" s="1">
        <f t="shared" si="70"/>
        <v>2145.0376689621312</v>
      </c>
      <c r="P291" s="2"/>
      <c r="Q291" s="10">
        <f t="shared" si="65"/>
        <v>184333.6255166331</v>
      </c>
      <c r="R291" s="74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12" t="s">
        <v>6</v>
      </c>
      <c r="W291" s="13" t="str">
        <f t="shared" si="57"/>
        <v/>
      </c>
      <c r="X291" s="12" t="s">
        <v>6</v>
      </c>
      <c r="Y291" t="b">
        <f t="shared" si="58"/>
        <v>1</v>
      </c>
      <c r="Z291" s="31"/>
    </row>
    <row r="292" spans="1:26">
      <c r="A292" s="65">
        <v>1</v>
      </c>
      <c r="B292" s="67">
        <f t="shared" si="71"/>
        <v>44149.75</v>
      </c>
      <c r="C292" s="75">
        <f t="shared" si="67"/>
        <v>23320.97630189918</v>
      </c>
      <c r="D292" s="16"/>
      <c r="E292" s="77">
        <f t="shared" si="68"/>
        <v>3118596.0640844135</v>
      </c>
      <c r="F292" s="74" t="str">
        <f t="shared" si="54"/>
        <v/>
      </c>
      <c r="G292" s="1">
        <f t="shared" si="59"/>
        <v>-4985.8611420221614</v>
      </c>
      <c r="H292" s="1" t="str">
        <f t="shared" si="60"/>
        <v/>
      </c>
      <c r="I292" s="94">
        <f t="shared" si="61"/>
        <v>649360.8717208266</v>
      </c>
      <c r="J292" s="74" t="str">
        <f t="shared" si="62"/>
        <v/>
      </c>
      <c r="K292" s="1">
        <f t="shared" si="69"/>
        <v>26178.144106526215</v>
      </c>
      <c r="L292" s="2"/>
      <c r="M292" s="7">
        <f t="shared" si="63"/>
        <v>2282772.8735095588</v>
      </c>
      <c r="N292" s="74" t="str">
        <f t="shared" si="64"/>
        <v/>
      </c>
      <c r="O292" s="1">
        <f t="shared" si="70"/>
        <v>2128.6933373948891</v>
      </c>
      <c r="P292" s="2"/>
      <c r="Q292" s="10">
        <f t="shared" si="65"/>
        <v>186462.31885402798</v>
      </c>
      <c r="R292" s="74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12" t="s">
        <v>6</v>
      </c>
      <c r="W292" s="13" t="str">
        <f t="shared" si="57"/>
        <v/>
      </c>
      <c r="X292" s="12" t="s">
        <v>6</v>
      </c>
      <c r="Y292" t="b">
        <f t="shared" si="58"/>
        <v>1</v>
      </c>
      <c r="Z292" s="31"/>
    </row>
    <row r="293" spans="1:26">
      <c r="A293" s="65">
        <v>1</v>
      </c>
      <c r="B293" s="67">
        <f t="shared" si="71"/>
        <v>44150.75</v>
      </c>
      <c r="C293" s="75">
        <f t="shared" si="67"/>
        <v>22790.60148765333</v>
      </c>
      <c r="D293" s="16"/>
      <c r="E293" s="77">
        <f t="shared" si="68"/>
        <v>3141386.6655720668</v>
      </c>
      <c r="F293" s="74" t="str">
        <f t="shared" si="54"/>
        <v/>
      </c>
      <c r="G293" s="1">
        <f t="shared" si="59"/>
        <v>-5285.8174304850709</v>
      </c>
      <c r="H293" s="1" t="str">
        <f t="shared" si="60"/>
        <v/>
      </c>
      <c r="I293" s="94">
        <f t="shared" si="61"/>
        <v>644075.05429034156</v>
      </c>
      <c r="J293" s="74" t="str">
        <f t="shared" si="62"/>
        <v/>
      </c>
      <c r="K293" s="1">
        <f t="shared" si="69"/>
        <v>25965.053209858335</v>
      </c>
      <c r="L293" s="2"/>
      <c r="M293" s="7">
        <f t="shared" si="63"/>
        <v>2308737.9267194173</v>
      </c>
      <c r="N293" s="74" t="str">
        <f t="shared" si="64"/>
        <v/>
      </c>
      <c r="O293" s="1">
        <f t="shared" si="70"/>
        <v>2111.3657082799077</v>
      </c>
      <c r="P293" s="2"/>
      <c r="Q293" s="10">
        <f t="shared" si="65"/>
        <v>188573.6845623079</v>
      </c>
      <c r="R293" s="74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12" t="s">
        <v>6</v>
      </c>
      <c r="W293" s="13" t="str">
        <f t="shared" si="57"/>
        <v/>
      </c>
      <c r="X293" s="12" t="s">
        <v>6</v>
      </c>
      <c r="Y293" t="b">
        <f t="shared" si="58"/>
        <v>1</v>
      </c>
      <c r="Z293" s="31"/>
    </row>
    <row r="294" spans="1:26">
      <c r="A294" s="65">
        <v>1</v>
      </c>
      <c r="B294" s="67">
        <f t="shared" si="71"/>
        <v>44151.75</v>
      </c>
      <c r="C294" s="75">
        <f t="shared" si="67"/>
        <v>22255.684486755636</v>
      </c>
      <c r="D294" s="16"/>
      <c r="E294" s="77">
        <f t="shared" si="68"/>
        <v>3163642.3500588224</v>
      </c>
      <c r="F294" s="74" t="str">
        <f t="shared" si="54"/>
        <v/>
      </c>
      <c r="G294" s="1">
        <f t="shared" si="59"/>
        <v>-5577.5967089779879</v>
      </c>
      <c r="H294" s="1" t="str">
        <f t="shared" si="60"/>
        <v/>
      </c>
      <c r="I294" s="94">
        <f t="shared" si="61"/>
        <v>638497.45758136362</v>
      </c>
      <c r="J294" s="74" t="str">
        <f t="shared" si="62"/>
        <v/>
      </c>
      <c r="K294" s="1">
        <f t="shared" si="69"/>
        <v>25740.199608764731</v>
      </c>
      <c r="L294" s="2"/>
      <c r="M294" s="7">
        <f t="shared" si="63"/>
        <v>2334478.1263281819</v>
      </c>
      <c r="N294" s="74" t="str">
        <f t="shared" si="64"/>
        <v/>
      </c>
      <c r="O294" s="1">
        <f t="shared" si="70"/>
        <v>2093.0815869690364</v>
      </c>
      <c r="P294" s="2"/>
      <c r="Q294" s="10">
        <f t="shared" si="65"/>
        <v>190666.76614927693</v>
      </c>
      <c r="R294" s="74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12" t="s">
        <v>6</v>
      </c>
      <c r="W294" s="13" t="str">
        <f t="shared" si="57"/>
        <v/>
      </c>
      <c r="X294" s="12" t="s">
        <v>6</v>
      </c>
      <c r="Y294" t="b">
        <f t="shared" si="58"/>
        <v>1</v>
      </c>
      <c r="Z294" s="31"/>
    </row>
    <row r="295" spans="1:26">
      <c r="A295" s="65">
        <v>1</v>
      </c>
      <c r="B295" s="67">
        <f t="shared" si="71"/>
        <v>44152.75</v>
      </c>
      <c r="C295" s="75">
        <f t="shared" si="67"/>
        <v>21717.145501481835</v>
      </c>
      <c r="D295" s="16"/>
      <c r="E295" s="77">
        <f t="shared" si="68"/>
        <v>3185359.4955603043</v>
      </c>
      <c r="F295" s="74" t="str">
        <f t="shared" si="54"/>
        <v/>
      </c>
      <c r="G295" s="1">
        <f t="shared" si="59"/>
        <v>-5860.6587746039322</v>
      </c>
      <c r="H295" s="1" t="str">
        <f t="shared" si="60"/>
        <v/>
      </c>
      <c r="I295" s="94">
        <f t="shared" si="61"/>
        <v>632636.79880675965</v>
      </c>
      <c r="J295" s="74" t="str">
        <f t="shared" si="62"/>
        <v/>
      </c>
      <c r="K295" s="1">
        <f t="shared" si="69"/>
        <v>25503.934726413274</v>
      </c>
      <c r="L295" s="2"/>
      <c r="M295" s="7">
        <f t="shared" si="63"/>
        <v>2359982.0610545953</v>
      </c>
      <c r="N295" s="74" t="str">
        <f t="shared" si="64"/>
        <v/>
      </c>
      <c r="O295" s="1">
        <f t="shared" si="70"/>
        <v>2073.8695496727578</v>
      </c>
      <c r="P295" s="2"/>
      <c r="Q295" s="10">
        <f t="shared" si="65"/>
        <v>192740.63569894969</v>
      </c>
      <c r="R295" s="74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12" t="s">
        <v>6</v>
      </c>
      <c r="W295" s="13" t="str">
        <f t="shared" si="57"/>
        <v/>
      </c>
      <c r="X295" s="12" t="s">
        <v>6</v>
      </c>
      <c r="Y295" t="b">
        <f t="shared" si="58"/>
        <v>1</v>
      </c>
      <c r="Z295" s="31"/>
    </row>
    <row r="296" spans="1:26">
      <c r="A296" s="65">
        <v>1</v>
      </c>
      <c r="B296" s="67">
        <f t="shared" si="71"/>
        <v>44153.75</v>
      </c>
      <c r="C296" s="75">
        <f t="shared" si="67"/>
        <v>21175.897500294726</v>
      </c>
      <c r="D296" s="16"/>
      <c r="E296" s="77">
        <f t="shared" si="68"/>
        <v>3206535.393060599</v>
      </c>
      <c r="F296" s="74" t="str">
        <f t="shared" si="54"/>
        <v/>
      </c>
      <c r="G296" s="1">
        <f t="shared" si="59"/>
        <v>-6134.492920914462</v>
      </c>
      <c r="H296" s="1" t="str">
        <f t="shared" si="60"/>
        <v/>
      </c>
      <c r="I296" s="94">
        <f t="shared" si="61"/>
        <v>626502.30588584521</v>
      </c>
      <c r="J296" s="74" t="str">
        <f t="shared" si="62"/>
        <v/>
      </c>
      <c r="K296" s="1">
        <f t="shared" si="69"/>
        <v>25256.63057444213</v>
      </c>
      <c r="L296" s="2"/>
      <c r="M296" s="7">
        <f t="shared" si="63"/>
        <v>2385238.6916290373</v>
      </c>
      <c r="N296" s="74" t="str">
        <f t="shared" si="64"/>
        <v/>
      </c>
      <c r="O296" s="1">
        <f t="shared" si="70"/>
        <v>2053.7598467668199</v>
      </c>
      <c r="P296" s="2"/>
      <c r="Q296" s="10">
        <f t="shared" si="65"/>
        <v>194794.39554571651</v>
      </c>
      <c r="R296" s="74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12" t="s">
        <v>6</v>
      </c>
      <c r="W296" s="13" t="str">
        <f t="shared" si="57"/>
        <v/>
      </c>
      <c r="X296" s="12" t="s">
        <v>6</v>
      </c>
      <c r="Y296" t="b">
        <f t="shared" si="58"/>
        <v>1</v>
      </c>
      <c r="Z296" s="31"/>
    </row>
    <row r="297" spans="1:26">
      <c r="A297" s="65">
        <v>1</v>
      </c>
      <c r="B297" s="67">
        <f t="shared" si="71"/>
        <v>44154.75</v>
      </c>
      <c r="C297" s="75">
        <f t="shared" si="67"/>
        <v>20632.842849384528</v>
      </c>
      <c r="D297" s="16"/>
      <c r="E297" s="77">
        <f t="shared" si="68"/>
        <v>3227168.2359099835</v>
      </c>
      <c r="F297" s="74" t="str">
        <f t="shared" si="54"/>
        <v/>
      </c>
      <c r="G297" s="1">
        <f t="shared" si="59"/>
        <v>-6398.6199335687097</v>
      </c>
      <c r="H297" s="1" t="str">
        <f t="shared" si="60"/>
        <v/>
      </c>
      <c r="I297" s="94">
        <f t="shared" si="61"/>
        <v>620103.68595227646</v>
      </c>
      <c r="J297" s="74" t="str">
        <f t="shared" si="62"/>
        <v/>
      </c>
      <c r="K297" s="1">
        <f t="shared" si="69"/>
        <v>24998.678483396106</v>
      </c>
      <c r="L297" s="2"/>
      <c r="M297" s="7">
        <f t="shared" si="63"/>
        <v>2410237.3701124336</v>
      </c>
      <c r="N297" s="74" t="str">
        <f t="shared" si="64"/>
        <v/>
      </c>
      <c r="O297" s="1">
        <f t="shared" si="70"/>
        <v>2032.7842995568153</v>
      </c>
      <c r="P297" s="2"/>
      <c r="Q297" s="10">
        <f t="shared" si="65"/>
        <v>196827.17984527332</v>
      </c>
      <c r="R297" s="74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12" t="s">
        <v>6</v>
      </c>
      <c r="W297" s="13" t="str">
        <f t="shared" si="57"/>
        <v/>
      </c>
      <c r="X297" s="12" t="s">
        <v>6</v>
      </c>
      <c r="Y297" t="b">
        <f t="shared" si="58"/>
        <v>1</v>
      </c>
      <c r="Z297" s="31"/>
    </row>
    <row r="298" spans="1:26">
      <c r="A298" s="65">
        <v>1</v>
      </c>
      <c r="B298" s="67">
        <f t="shared" si="71"/>
        <v>44155.75</v>
      </c>
      <c r="C298" s="75">
        <f t="shared" si="67"/>
        <v>20088.870053055696</v>
      </c>
      <c r="D298" s="16"/>
      <c r="E298" s="77">
        <f t="shared" si="68"/>
        <v>3247257.1059630392</v>
      </c>
      <c r="F298" s="74" t="str">
        <f t="shared" ref="F298:F339" si="72">IF(Z298="","",(ROUND(E298,0)-D298)/ROUND(E298,0))</f>
        <v/>
      </c>
      <c r="G298" s="1">
        <f t="shared" si="59"/>
        <v>-6652.5938983354663</v>
      </c>
      <c r="H298" s="1" t="str">
        <f t="shared" si="60"/>
        <v/>
      </c>
      <c r="I298" s="94">
        <f t="shared" si="61"/>
        <v>613451.09205394099</v>
      </c>
      <c r="J298" s="74" t="str">
        <f t="shared" si="62"/>
        <v/>
      </c>
      <c r="K298" s="1">
        <f t="shared" si="69"/>
        <v>24730.487760275828</v>
      </c>
      <c r="L298" s="2"/>
      <c r="M298" s="7">
        <f t="shared" si="63"/>
        <v>2434967.8578727092</v>
      </c>
      <c r="N298" s="74" t="str">
        <f t="shared" si="64"/>
        <v/>
      </c>
      <c r="O298" s="1">
        <f t="shared" si="70"/>
        <v>2010.9761911158914</v>
      </c>
      <c r="P298" s="2"/>
      <c r="Q298" s="10">
        <f t="shared" si="65"/>
        <v>198838.15603638921</v>
      </c>
      <c r="R298" s="74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12" t="s">
        <v>6</v>
      </c>
      <c r="W298" s="13" t="str">
        <f t="shared" ref="W298:W339" si="75">IF(X298="","",IF(Y298,"",O298/(I298*A298)))</f>
        <v/>
      </c>
      <c r="X298" s="12" t="s">
        <v>6</v>
      </c>
      <c r="Y298" t="b">
        <f t="shared" ref="Y298:Y339" si="76">OR(D298="",L298="",P298="",NOT(Z298=""))</f>
        <v>1</v>
      </c>
      <c r="Z298" s="31"/>
    </row>
    <row r="299" spans="1:26">
      <c r="A299" s="65">
        <v>1</v>
      </c>
      <c r="B299" s="67">
        <f t="shared" si="71"/>
        <v>44156.75</v>
      </c>
      <c r="C299" s="75">
        <f t="shared" si="67"/>
        <v>19544.850623591803</v>
      </c>
      <c r="D299" s="16"/>
      <c r="E299" s="77">
        <f t="shared" si="68"/>
        <v>3266801.956586631</v>
      </c>
      <c r="F299" s="74" t="str">
        <f t="shared" si="72"/>
        <v/>
      </c>
      <c r="G299" s="1">
        <f t="shared" ref="G299:G339" si="77">IF(Y299,I298*(at*(N-E298)/(I298+N-E298)-bt-ct)*A299,I299-I298)</f>
        <v>-6896.0038095037235</v>
      </c>
      <c r="H299" s="1" t="str">
        <f t="shared" ref="H299:H339" si="78">IF(AND(Y299,Z299=""),"",D299-L299-P299)</f>
        <v/>
      </c>
      <c r="I299" s="94">
        <f t="shared" ref="I299:I339" si="79">IF(Y299,I298+G299,E299-M299-Q299)</f>
        <v>606555.08824443724</v>
      </c>
      <c r="J299" s="74" t="str">
        <f t="shared" ref="J299:J339" si="80">IF(Z299="","",(ROUND(I299,0)-H299)/ROUND(I299,0))</f>
        <v/>
      </c>
      <c r="K299" s="1">
        <f t="shared" si="69"/>
        <v>24452.48428124583</v>
      </c>
      <c r="L299" s="2"/>
      <c r="M299" s="7">
        <f t="shared" ref="M299:M339" si="81">IF(Y299,M298+K299,L299)</f>
        <v>2459420.3421539548</v>
      </c>
      <c r="N299" s="74" t="str">
        <f t="shared" ref="N299:N339" si="82">IF(Z299="","",(L299-ROUND(M299,0))/ROUND(M299,0))</f>
        <v/>
      </c>
      <c r="O299" s="1">
        <f t="shared" si="70"/>
        <v>1988.3701518498679</v>
      </c>
      <c r="P299" s="2"/>
      <c r="Q299" s="10">
        <f t="shared" ref="Q299:Q339" si="83">IF(Y299,Q298+O299,P299)</f>
        <v>200826.52618823908</v>
      </c>
      <c r="R299" s="74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12" t="s">
        <v>6</v>
      </c>
      <c r="W299" s="13" t="str">
        <f t="shared" si="75"/>
        <v/>
      </c>
      <c r="X299" s="12" t="s">
        <v>6</v>
      </c>
      <c r="Y299" t="b">
        <f t="shared" si="76"/>
        <v>1</v>
      </c>
      <c r="Z299" s="31"/>
    </row>
    <row r="300" spans="1:26">
      <c r="A300" s="65">
        <v>1</v>
      </c>
      <c r="B300" s="67">
        <f t="shared" si="71"/>
        <v>44157.75</v>
      </c>
      <c r="C300" s="75">
        <f t="shared" ref="C300:C339" si="85">E300-E299</f>
        <v>19001.636099808849</v>
      </c>
      <c r="D300" s="16"/>
      <c r="E300" s="77">
        <f t="shared" ref="E300:E339" si="86">IF(Y300,I300+M300+Q300,D300)</f>
        <v>3285803.5926864399</v>
      </c>
      <c r="F300" s="74" t="str">
        <f t="shared" si="72"/>
        <v/>
      </c>
      <c r="G300" s="1">
        <f t="shared" si="77"/>
        <v>-7128.4749686223086</v>
      </c>
      <c r="H300" s="1" t="str">
        <f t="shared" si="78"/>
        <v/>
      </c>
      <c r="I300" s="94">
        <f t="shared" si="79"/>
        <v>599426.61327581492</v>
      </c>
      <c r="J300" s="74" t="str">
        <f t="shared" si="80"/>
        <v/>
      </c>
      <c r="K300" s="1">
        <f t="shared" ref="K300:K339" si="87">IF(Y300,bt*I300*A300,M300-M299)</f>
        <v>24165.109027954331</v>
      </c>
      <c r="L300" s="2"/>
      <c r="M300" s="7">
        <f t="shared" si="81"/>
        <v>2483585.4511819091</v>
      </c>
      <c r="N300" s="74" t="str">
        <f t="shared" si="82"/>
        <v/>
      </c>
      <c r="O300" s="1">
        <f t="shared" ref="O300:O339" si="88">IF(Y300,ct*I300*A300,Q300-Q299)</f>
        <v>1965.0020404770958</v>
      </c>
      <c r="P300" s="2"/>
      <c r="Q300" s="10">
        <f t="shared" si="83"/>
        <v>202791.52822871617</v>
      </c>
      <c r="R300" s="74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12" t="s">
        <v>6</v>
      </c>
      <c r="Y300" t="b">
        <f t="shared" si="76"/>
        <v>1</v>
      </c>
      <c r="Z300" s="31"/>
    </row>
    <row r="301" spans="1:26">
      <c r="A301" s="65">
        <v>1</v>
      </c>
      <c r="B301" s="67">
        <f t="shared" ref="B301:B339" si="89">B300+A301</f>
        <v>44158.75</v>
      </c>
      <c r="C301" s="75">
        <f t="shared" si="85"/>
        <v>18460.055231939536</v>
      </c>
      <c r="D301" s="16"/>
      <c r="E301" s="77">
        <f t="shared" si="86"/>
        <v>3304263.6479183794</v>
      </c>
      <c r="F301" s="74" t="str">
        <f t="shared" si="72"/>
        <v/>
      </c>
      <c r="G301" s="1">
        <f t="shared" si="77"/>
        <v>-7349.6701654425278</v>
      </c>
      <c r="H301" s="1" t="str">
        <f t="shared" si="78"/>
        <v/>
      </c>
      <c r="I301" s="94">
        <f t="shared" si="79"/>
        <v>592076.94311037241</v>
      </c>
      <c r="J301" s="74" t="str">
        <f t="shared" si="80"/>
        <v/>
      </c>
      <c r="K301" s="1">
        <f t="shared" si="87"/>
        <v>23868.816576244819</v>
      </c>
      <c r="L301" s="2"/>
      <c r="M301" s="7">
        <f t="shared" si="81"/>
        <v>2507454.2677581538</v>
      </c>
      <c r="N301" s="74" t="str">
        <f t="shared" si="82"/>
        <v/>
      </c>
      <c r="O301" s="1">
        <f t="shared" si="88"/>
        <v>1940.9088211370281</v>
      </c>
      <c r="P301" s="2"/>
      <c r="Q301" s="10">
        <f t="shared" si="83"/>
        <v>204732.43704985321</v>
      </c>
      <c r="R301" s="74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12" t="s">
        <v>6</v>
      </c>
      <c r="Y301" t="b">
        <f t="shared" si="76"/>
        <v>1</v>
      </c>
      <c r="Z301" s="31"/>
    </row>
    <row r="302" spans="1:26">
      <c r="A302" s="65">
        <v>1</v>
      </c>
      <c r="B302" s="67">
        <f t="shared" si="89"/>
        <v>44159.75</v>
      </c>
      <c r="C302" s="75">
        <f t="shared" si="85"/>
        <v>17920.911348682828</v>
      </c>
      <c r="D302" s="16"/>
      <c r="E302" s="77">
        <f t="shared" si="86"/>
        <v>3322184.5592670622</v>
      </c>
      <c r="F302" s="74" t="str">
        <f t="shared" si="72"/>
        <v/>
      </c>
      <c r="G302" s="1">
        <f t="shared" si="77"/>
        <v>-7559.2906349645127</v>
      </c>
      <c r="H302" s="1" t="str">
        <f t="shared" si="78"/>
        <v/>
      </c>
      <c r="I302" s="94">
        <f t="shared" si="79"/>
        <v>584517.65247540793</v>
      </c>
      <c r="J302" s="74" t="str">
        <f t="shared" si="80"/>
        <v/>
      </c>
      <c r="K302" s="1">
        <f t="shared" si="87"/>
        <v>23564.073546285523</v>
      </c>
      <c r="L302" s="2"/>
      <c r="M302" s="7">
        <f t="shared" si="81"/>
        <v>2531018.3413044396</v>
      </c>
      <c r="N302" s="74" t="str">
        <f t="shared" si="82"/>
        <v/>
      </c>
      <c r="O302" s="1">
        <f t="shared" si="88"/>
        <v>1916.1284373614585</v>
      </c>
      <c r="P302" s="2"/>
      <c r="Q302" s="10">
        <f t="shared" si="83"/>
        <v>206648.56548721466</v>
      </c>
      <c r="R302" s="74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12" t="s">
        <v>6</v>
      </c>
      <c r="Y302" t="b">
        <f t="shared" si="76"/>
        <v>1</v>
      </c>
      <c r="Z302" s="31"/>
    </row>
    <row r="303" spans="1:26">
      <c r="A303" s="65">
        <v>1</v>
      </c>
      <c r="B303" s="67">
        <f t="shared" si="89"/>
        <v>44160.75</v>
      </c>
      <c r="C303" s="75">
        <f t="shared" si="85"/>
        <v>17384.979920403101</v>
      </c>
      <c r="D303" s="16"/>
      <c r="E303" s="77">
        <f t="shared" si="86"/>
        <v>3339569.5391874653</v>
      </c>
      <c r="F303" s="74" t="str">
        <f t="shared" si="72"/>
        <v/>
      </c>
      <c r="G303" s="1">
        <f t="shared" si="77"/>
        <v>-7757.07678655786</v>
      </c>
      <c r="H303" s="1" t="str">
        <f t="shared" si="78"/>
        <v/>
      </c>
      <c r="I303" s="94">
        <f t="shared" si="79"/>
        <v>576760.57568885002</v>
      </c>
      <c r="J303" s="74" t="str">
        <f t="shared" si="80"/>
        <v/>
      </c>
      <c r="K303" s="1">
        <f t="shared" si="87"/>
        <v>23251.357023305365</v>
      </c>
      <c r="L303" s="2"/>
      <c r="M303" s="7">
        <f t="shared" si="81"/>
        <v>2554269.6983277448</v>
      </c>
      <c r="N303" s="74" t="str">
        <f t="shared" si="82"/>
        <v/>
      </c>
      <c r="O303" s="1">
        <f t="shared" si="88"/>
        <v>1890.6996836556063</v>
      </c>
      <c r="P303" s="2"/>
      <c r="Q303" s="10">
        <f t="shared" si="83"/>
        <v>208539.26517087026</v>
      </c>
      <c r="R303" s="74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12" t="s">
        <v>6</v>
      </c>
      <c r="Y303" t="b">
        <f t="shared" si="76"/>
        <v>1</v>
      </c>
      <c r="Z303" s="31"/>
    </row>
    <row r="304" spans="1:26">
      <c r="A304" s="65">
        <v>1</v>
      </c>
      <c r="B304" s="67">
        <f t="shared" si="89"/>
        <v>44161.75</v>
      </c>
      <c r="C304" s="75">
        <f t="shared" si="85"/>
        <v>16853.006330428179</v>
      </c>
      <c r="D304" s="16"/>
      <c r="E304" s="77">
        <f t="shared" si="86"/>
        <v>3356422.5455178935</v>
      </c>
      <c r="F304" s="74" t="str">
        <f t="shared" si="72"/>
        <v/>
      </c>
      <c r="G304" s="1">
        <f t="shared" si="77"/>
        <v>-7942.8087032171661</v>
      </c>
      <c r="H304" s="1" t="str">
        <f t="shared" si="78"/>
        <v/>
      </c>
      <c r="I304" s="94">
        <f t="shared" si="79"/>
        <v>568817.76698563283</v>
      </c>
      <c r="J304" s="74" t="str">
        <f t="shared" si="80"/>
        <v/>
      </c>
      <c r="K304" s="1">
        <f t="shared" si="87"/>
        <v>22931.152958203053</v>
      </c>
      <c r="L304" s="2"/>
      <c r="M304" s="7">
        <f t="shared" si="81"/>
        <v>2577200.851285948</v>
      </c>
      <c r="N304" s="74" t="str">
        <f t="shared" si="82"/>
        <v/>
      </c>
      <c r="O304" s="1">
        <f t="shared" si="88"/>
        <v>1864.6620754425733</v>
      </c>
      <c r="P304" s="2"/>
      <c r="Q304" s="10">
        <f t="shared" si="83"/>
        <v>210403.92724631284</v>
      </c>
      <c r="R304" s="74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12" t="s">
        <v>6</v>
      </c>
      <c r="Y304" t="b">
        <f t="shared" si="76"/>
        <v>1</v>
      </c>
      <c r="Z304" s="31"/>
    </row>
    <row r="305" spans="1:26">
      <c r="A305" s="65">
        <v>1</v>
      </c>
      <c r="B305" s="67">
        <f t="shared" si="89"/>
        <v>44162.75</v>
      </c>
      <c r="C305" s="75">
        <f t="shared" si="85"/>
        <v>16325.703864323441</v>
      </c>
      <c r="D305" s="16"/>
      <c r="E305" s="77">
        <f t="shared" si="86"/>
        <v>3372748.2493822169</v>
      </c>
      <c r="F305" s="74" t="str">
        <f t="shared" si="72"/>
        <v/>
      </c>
      <c r="G305" s="1">
        <f t="shared" si="77"/>
        <v>-8116.3064110910191</v>
      </c>
      <c r="H305" s="1" t="str">
        <f t="shared" si="78"/>
        <v/>
      </c>
      <c r="I305" s="94">
        <f t="shared" si="79"/>
        <v>560701.46057454182</v>
      </c>
      <c r="J305" s="74" t="str">
        <f t="shared" si="80"/>
        <v/>
      </c>
      <c r="K305" s="1">
        <f t="shared" si="87"/>
        <v>22603.954557290457</v>
      </c>
      <c r="L305" s="2"/>
      <c r="M305" s="7">
        <f t="shared" si="81"/>
        <v>2599804.8058432383</v>
      </c>
      <c r="N305" s="74" t="str">
        <f t="shared" si="82"/>
        <v/>
      </c>
      <c r="O305" s="1">
        <f t="shared" si="88"/>
        <v>1838.0557181242459</v>
      </c>
      <c r="P305" s="2"/>
      <c r="Q305" s="10">
        <f t="shared" si="83"/>
        <v>212241.98296443708</v>
      </c>
      <c r="R305" s="74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12" t="s">
        <v>6</v>
      </c>
      <c r="Y305" t="b">
        <f t="shared" si="76"/>
        <v>1</v>
      </c>
      <c r="Z305" s="31"/>
    </row>
    <row r="306" spans="1:26">
      <c r="A306" s="65">
        <v>1</v>
      </c>
      <c r="B306" s="67">
        <f t="shared" si="89"/>
        <v>44163.75</v>
      </c>
      <c r="C306" s="75">
        <f t="shared" si="85"/>
        <v>15803.751924882177</v>
      </c>
      <c r="D306" s="16"/>
      <c r="E306" s="77">
        <f t="shared" si="86"/>
        <v>3388552.0013070991</v>
      </c>
      <c r="F306" s="74" t="str">
        <f t="shared" si="72"/>
        <v/>
      </c>
      <c r="G306" s="1">
        <f t="shared" si="77"/>
        <v>-8277.4299214660259</v>
      </c>
      <c r="H306" s="1" t="str">
        <f t="shared" si="78"/>
        <v/>
      </c>
      <c r="I306" s="94">
        <f t="shared" si="79"/>
        <v>552424.03065307578</v>
      </c>
      <c r="J306" s="74" t="str">
        <f t="shared" si="80"/>
        <v/>
      </c>
      <c r="K306" s="1">
        <f t="shared" si="87"/>
        <v>22270.260670343465</v>
      </c>
      <c r="L306" s="2"/>
      <c r="M306" s="7">
        <f t="shared" si="81"/>
        <v>2622075.0665135817</v>
      </c>
      <c r="N306" s="74" t="str">
        <f t="shared" si="82"/>
        <v/>
      </c>
      <c r="O306" s="1">
        <f t="shared" si="88"/>
        <v>1810.9211760045705</v>
      </c>
      <c r="P306" s="2"/>
      <c r="Q306" s="10">
        <f t="shared" si="83"/>
        <v>214052.90414044165</v>
      </c>
      <c r="R306" s="74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12" t="s">
        <v>6</v>
      </c>
      <c r="Y306" t="b">
        <f t="shared" si="76"/>
        <v>1</v>
      </c>
      <c r="Z306" s="31"/>
    </row>
    <row r="307" spans="1:26">
      <c r="A307" s="65">
        <v>1</v>
      </c>
      <c r="B307" s="67">
        <f t="shared" si="89"/>
        <v>44164.75</v>
      </c>
      <c r="C307" s="75">
        <f t="shared" si="85"/>
        <v>15287.794478406198</v>
      </c>
      <c r="D307" s="16"/>
      <c r="E307" s="77">
        <f t="shared" si="86"/>
        <v>3403839.7957855053</v>
      </c>
      <c r="F307" s="74" t="str">
        <f t="shared" si="72"/>
        <v/>
      </c>
      <c r="G307" s="1">
        <f t="shared" si="77"/>
        <v>-8426.0790493670065</v>
      </c>
      <c r="H307" s="1" t="str">
        <f t="shared" si="78"/>
        <v/>
      </c>
      <c r="I307" s="94">
        <f t="shared" si="79"/>
        <v>543997.95160370879</v>
      </c>
      <c r="J307" s="74" t="str">
        <f t="shared" si="80"/>
        <v/>
      </c>
      <c r="K307" s="1">
        <f t="shared" si="87"/>
        <v>21930.574185965728</v>
      </c>
      <c r="L307" s="2"/>
      <c r="M307" s="7">
        <f t="shared" si="81"/>
        <v>2644005.6406995472</v>
      </c>
      <c r="N307" s="74" t="str">
        <f t="shared" si="82"/>
        <v/>
      </c>
      <c r="O307" s="1">
        <f t="shared" si="88"/>
        <v>1783.2993418074809</v>
      </c>
      <c r="P307" s="2"/>
      <c r="Q307" s="10">
        <f t="shared" si="83"/>
        <v>215836.20348224914</v>
      </c>
      <c r="R307" s="74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12" t="s">
        <v>6</v>
      </c>
      <c r="Y307" t="b">
        <f t="shared" si="76"/>
        <v>1</v>
      </c>
      <c r="Z307" s="31"/>
    </row>
    <row r="308" spans="1:26">
      <c r="A308" s="65">
        <v>1</v>
      </c>
      <c r="B308" s="67">
        <f t="shared" si="89"/>
        <v>44165.75</v>
      </c>
      <c r="C308" s="75">
        <f t="shared" si="85"/>
        <v>14778.438735700678</v>
      </c>
      <c r="D308" s="16"/>
      <c r="E308" s="77">
        <f t="shared" si="86"/>
        <v>3418618.234521206</v>
      </c>
      <c r="F308" s="74" t="str">
        <f t="shared" si="72"/>
        <v/>
      </c>
      <c r="G308" s="1">
        <f t="shared" si="77"/>
        <v>-8562.1930148280244</v>
      </c>
      <c r="H308" s="1" t="str">
        <f t="shared" si="78"/>
        <v/>
      </c>
      <c r="I308" s="94">
        <f t="shared" si="79"/>
        <v>535435.75858888077</v>
      </c>
      <c r="J308" s="74" t="str">
        <f t="shared" si="80"/>
        <v/>
      </c>
      <c r="K308" s="1">
        <f t="shared" si="87"/>
        <v>21585.40044302665</v>
      </c>
      <c r="L308" s="2"/>
      <c r="M308" s="7">
        <f t="shared" si="81"/>
        <v>2665591.041142574</v>
      </c>
      <c r="N308" s="74" t="str">
        <f t="shared" si="82"/>
        <v/>
      </c>
      <c r="O308" s="1">
        <f t="shared" si="88"/>
        <v>1755.2313075019133</v>
      </c>
      <c r="P308" s="2"/>
      <c r="Q308" s="10">
        <f t="shared" si="83"/>
        <v>217591.43478975105</v>
      </c>
      <c r="R308" s="74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12" t="s">
        <v>6</v>
      </c>
      <c r="Y308" t="b">
        <f t="shared" si="76"/>
        <v>1</v>
      </c>
      <c r="Z308" s="31"/>
    </row>
    <row r="309" spans="1:26">
      <c r="A309" s="65">
        <v>1</v>
      </c>
      <c r="B309" s="67">
        <f t="shared" si="89"/>
        <v>44166.75</v>
      </c>
      <c r="C309" s="75">
        <f t="shared" si="85"/>
        <v>14276.254069067538</v>
      </c>
      <c r="D309" s="16"/>
      <c r="E309" s="77">
        <f t="shared" si="86"/>
        <v>3432894.4885902735</v>
      </c>
      <c r="F309" s="74" t="str">
        <f t="shared" si="72"/>
        <v/>
      </c>
      <c r="G309" s="1">
        <f t="shared" si="77"/>
        <v>-8685.7498346720895</v>
      </c>
      <c r="H309" s="1" t="str">
        <f t="shared" si="78"/>
        <v/>
      </c>
      <c r="I309" s="94">
        <f t="shared" si="79"/>
        <v>526750.00875420868</v>
      </c>
      <c r="J309" s="74" t="str">
        <f t="shared" si="80"/>
        <v/>
      </c>
      <c r="K309" s="1">
        <f t="shared" si="87"/>
        <v>21235.245666619001</v>
      </c>
      <c r="L309" s="2"/>
      <c r="M309" s="7">
        <f t="shared" si="81"/>
        <v>2686826.286809193</v>
      </c>
      <c r="N309" s="74" t="str">
        <f t="shared" si="82"/>
        <v/>
      </c>
      <c r="O309" s="1">
        <f t="shared" si="88"/>
        <v>1726.7582371206506</v>
      </c>
      <c r="P309" s="2"/>
      <c r="Q309" s="10">
        <f t="shared" si="83"/>
        <v>219318.19302687168</v>
      </c>
      <c r="R309" s="74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12" t="s">
        <v>6</v>
      </c>
      <c r="Y309" t="b">
        <f t="shared" si="76"/>
        <v>1</v>
      </c>
      <c r="Z309" s="31"/>
    </row>
    <row r="310" spans="1:26">
      <c r="A310" s="65">
        <v>1</v>
      </c>
      <c r="B310" s="67">
        <f t="shared" si="89"/>
        <v>44167.75</v>
      </c>
      <c r="C310" s="75">
        <f t="shared" si="85"/>
        <v>13781.771164535079</v>
      </c>
      <c r="D310" s="16"/>
      <c r="E310" s="77">
        <f t="shared" si="86"/>
        <v>3446676.2597548086</v>
      </c>
      <c r="F310" s="74" t="str">
        <f t="shared" si="72"/>
        <v/>
      </c>
      <c r="G310" s="1">
        <f t="shared" si="77"/>
        <v>-8796.7655142918229</v>
      </c>
      <c r="H310" s="1" t="str">
        <f t="shared" si="78"/>
        <v/>
      </c>
      <c r="I310" s="94">
        <f t="shared" si="79"/>
        <v>517953.24323991686</v>
      </c>
      <c r="J310" s="74" t="str">
        <f t="shared" si="80"/>
        <v/>
      </c>
      <c r="K310" s="1">
        <f t="shared" si="87"/>
        <v>20880.615436598837</v>
      </c>
      <c r="L310" s="2"/>
      <c r="M310" s="7">
        <f t="shared" si="81"/>
        <v>2707706.9022457916</v>
      </c>
      <c r="N310" s="74" t="str">
        <f t="shared" si="82"/>
        <v/>
      </c>
      <c r="O310" s="1">
        <f t="shared" si="88"/>
        <v>1697.9212422286198</v>
      </c>
      <c r="P310" s="2"/>
      <c r="Q310" s="10">
        <f t="shared" si="83"/>
        <v>221016.1142691003</v>
      </c>
      <c r="R310" s="74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12" t="s">
        <v>6</v>
      </c>
      <c r="Y310" t="b">
        <f t="shared" si="76"/>
        <v>1</v>
      </c>
      <c r="Z310" s="31"/>
    </row>
    <row r="311" spans="1:26">
      <c r="A311" s="65">
        <v>1</v>
      </c>
      <c r="B311" s="67">
        <f t="shared" si="89"/>
        <v>44168.75</v>
      </c>
      <c r="C311" s="75">
        <f t="shared" si="85"/>
        <v>13295.481406557374</v>
      </c>
      <c r="D311" s="16"/>
      <c r="E311" s="77">
        <f t="shared" si="86"/>
        <v>3459971.741161366</v>
      </c>
      <c r="F311" s="74" t="str">
        <f t="shared" si="72"/>
        <v/>
      </c>
      <c r="G311" s="1">
        <f t="shared" si="77"/>
        <v>-8895.2930504300675</v>
      </c>
      <c r="H311" s="1" t="str">
        <f t="shared" si="78"/>
        <v/>
      </c>
      <c r="I311" s="94">
        <f t="shared" si="79"/>
        <v>509057.95018948679</v>
      </c>
      <c r="J311" s="74" t="str">
        <f t="shared" si="80"/>
        <v/>
      </c>
      <c r="K311" s="1">
        <f t="shared" si="87"/>
        <v>20522.013196327032</v>
      </c>
      <c r="L311" s="2"/>
      <c r="M311" s="7">
        <f t="shared" si="81"/>
        <v>2728228.9154421189</v>
      </c>
      <c r="N311" s="74" t="str">
        <f t="shared" si="82"/>
        <v/>
      </c>
      <c r="O311" s="1">
        <f t="shared" si="88"/>
        <v>1668.7612606602104</v>
      </c>
      <c r="P311" s="2"/>
      <c r="Q311" s="10">
        <f t="shared" si="83"/>
        <v>222684.87552976052</v>
      </c>
      <c r="R311" s="74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12" t="s">
        <v>6</v>
      </c>
      <c r="Y311" t="b">
        <f t="shared" si="76"/>
        <v>1</v>
      </c>
      <c r="Z311" s="31"/>
    </row>
    <row r="312" spans="1:26">
      <c r="A312" s="65">
        <v>1</v>
      </c>
      <c r="B312" s="67">
        <f t="shared" si="89"/>
        <v>44169.75</v>
      </c>
      <c r="C312" s="75">
        <f t="shared" si="85"/>
        <v>12817.836490534712</v>
      </c>
      <c r="D312" s="16"/>
      <c r="E312" s="77">
        <f t="shared" si="86"/>
        <v>3472789.5776519007</v>
      </c>
      <c r="F312" s="74" t="str">
        <f t="shared" si="72"/>
        <v/>
      </c>
      <c r="G312" s="1">
        <f t="shared" si="77"/>
        <v>-8981.4212573040204</v>
      </c>
      <c r="H312" s="1" t="str">
        <f t="shared" si="78"/>
        <v/>
      </c>
      <c r="I312" s="94">
        <f t="shared" si="79"/>
        <v>500076.52893218276</v>
      </c>
      <c r="J312" s="74" t="str">
        <f t="shared" si="80"/>
        <v/>
      </c>
      <c r="K312" s="1">
        <f t="shared" si="87"/>
        <v>20159.938808734114</v>
      </c>
      <c r="L312" s="2"/>
      <c r="M312" s="7">
        <f t="shared" si="81"/>
        <v>2748388.8542508529</v>
      </c>
      <c r="N312" s="74" t="str">
        <f t="shared" si="82"/>
        <v/>
      </c>
      <c r="O312" s="1">
        <f t="shared" si="88"/>
        <v>1639.3189391047174</v>
      </c>
      <c r="P312" s="2"/>
      <c r="Q312" s="10">
        <f t="shared" si="83"/>
        <v>224324.19446886523</v>
      </c>
      <c r="R312" s="74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12" t="s">
        <v>6</v>
      </c>
      <c r="Y312" t="b">
        <f t="shared" si="76"/>
        <v>1</v>
      </c>
      <c r="Z312" s="31"/>
    </row>
    <row r="313" spans="1:26">
      <c r="A313" s="65">
        <v>1</v>
      </c>
      <c r="B313" s="67">
        <f t="shared" si="89"/>
        <v>44170.75</v>
      </c>
      <c r="C313" s="75">
        <f t="shared" si="85"/>
        <v>12349.248256774619</v>
      </c>
      <c r="D313" s="16"/>
      <c r="E313" s="77">
        <f t="shared" si="86"/>
        <v>3485138.8259086753</v>
      </c>
      <c r="F313" s="74" t="str">
        <f t="shared" si="72"/>
        <v/>
      </c>
      <c r="G313" s="1">
        <f t="shared" si="77"/>
        <v>-9055.2734295857554</v>
      </c>
      <c r="H313" s="1" t="str">
        <f t="shared" si="78"/>
        <v/>
      </c>
      <c r="I313" s="94">
        <f t="shared" si="79"/>
        <v>491021.25550259702</v>
      </c>
      <c r="J313" s="74" t="str">
        <f t="shared" si="80"/>
        <v/>
      </c>
      <c r="K313" s="1">
        <f t="shared" si="87"/>
        <v>19794.88716628528</v>
      </c>
      <c r="L313" s="2"/>
      <c r="M313" s="7">
        <f t="shared" si="81"/>
        <v>2768183.7414171384</v>
      </c>
      <c r="N313" s="74" t="str">
        <f t="shared" si="82"/>
        <v/>
      </c>
      <c r="O313" s="1">
        <f t="shared" si="88"/>
        <v>1609.6345200747157</v>
      </c>
      <c r="P313" s="2"/>
      <c r="Q313" s="10">
        <f t="shared" si="83"/>
        <v>225933.82898893993</v>
      </c>
      <c r="R313" s="74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12" t="s">
        <v>6</v>
      </c>
      <c r="Y313" t="b">
        <f t="shared" si="76"/>
        <v>1</v>
      </c>
      <c r="Z313" s="31"/>
    </row>
    <row r="314" spans="1:26">
      <c r="A314" s="65">
        <v>1</v>
      </c>
      <c r="B314" s="67">
        <f t="shared" si="89"/>
        <v>44171.75</v>
      </c>
      <c r="C314" s="75">
        <f t="shared" si="85"/>
        <v>11890.088737843093</v>
      </c>
      <c r="D314" s="16"/>
      <c r="E314" s="77">
        <f t="shared" si="86"/>
        <v>3497028.9146465184</v>
      </c>
      <c r="F314" s="74" t="str">
        <f t="shared" si="72"/>
        <v/>
      </c>
      <c r="G314" s="1">
        <f t="shared" si="77"/>
        <v>-9117.0058567398573</v>
      </c>
      <c r="H314" s="1" t="str">
        <f t="shared" si="78"/>
        <v/>
      </c>
      <c r="I314" s="94">
        <f t="shared" si="79"/>
        <v>481904.24964585714</v>
      </c>
      <c r="J314" s="74" t="str">
        <f t="shared" si="80"/>
        <v/>
      </c>
      <c r="K314" s="1">
        <f t="shared" si="87"/>
        <v>19427.346860838006</v>
      </c>
      <c r="L314" s="2"/>
      <c r="M314" s="7">
        <f t="shared" si="81"/>
        <v>2787611.0882779765</v>
      </c>
      <c r="N314" s="74" t="str">
        <f t="shared" si="82"/>
        <v/>
      </c>
      <c r="O314" s="1">
        <f t="shared" si="88"/>
        <v>1579.7477337446394</v>
      </c>
      <c r="P314" s="2"/>
      <c r="Q314" s="10">
        <f t="shared" si="83"/>
        <v>227513.57672268458</v>
      </c>
      <c r="R314" s="74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12" t="s">
        <v>6</v>
      </c>
      <c r="Y314" t="b">
        <f t="shared" si="76"/>
        <v>1</v>
      </c>
      <c r="Z314" s="31"/>
    </row>
    <row r="315" spans="1:26">
      <c r="A315" s="65">
        <v>1</v>
      </c>
      <c r="B315" s="67">
        <f t="shared" si="89"/>
        <v>44172.75</v>
      </c>
      <c r="C315" s="75">
        <f t="shared" si="85"/>
        <v>11440.690409849398</v>
      </c>
      <c r="D315" s="16"/>
      <c r="E315" s="77">
        <f t="shared" si="86"/>
        <v>3508469.6050563678</v>
      </c>
      <c r="F315" s="74" t="str">
        <f t="shared" si="72"/>
        <v/>
      </c>
      <c r="G315" s="1">
        <f t="shared" si="77"/>
        <v>-9166.8062040148179</v>
      </c>
      <c r="H315" s="1" t="str">
        <f t="shared" si="78"/>
        <v/>
      </c>
      <c r="I315" s="94">
        <f t="shared" si="79"/>
        <v>472737.44344184233</v>
      </c>
      <c r="J315" s="74" t="str">
        <f t="shared" si="80"/>
        <v/>
      </c>
      <c r="K315" s="1">
        <f t="shared" si="87"/>
        <v>19057.798918767876</v>
      </c>
      <c r="L315" s="2"/>
      <c r="M315" s="7">
        <f t="shared" si="81"/>
        <v>2806668.8871967443</v>
      </c>
      <c r="N315" s="74" t="str">
        <f t="shared" si="82"/>
        <v/>
      </c>
      <c r="O315" s="1">
        <f t="shared" si="88"/>
        <v>1549.6976950966909</v>
      </c>
      <c r="P315" s="2"/>
      <c r="Q315" s="10">
        <f t="shared" si="83"/>
        <v>229063.27441778127</v>
      </c>
      <c r="R315" s="74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12" t="s">
        <v>6</v>
      </c>
      <c r="Y315" t="b">
        <f t="shared" si="76"/>
        <v>1</v>
      </c>
      <c r="Z315" s="31"/>
    </row>
    <row r="316" spans="1:26">
      <c r="A316" s="65">
        <v>1</v>
      </c>
      <c r="B316" s="67">
        <f t="shared" si="89"/>
        <v>44173.75</v>
      </c>
      <c r="C316" s="75">
        <f t="shared" si="85"/>
        <v>11001.346636864822</v>
      </c>
      <c r="D316" s="16"/>
      <c r="E316" s="77">
        <f t="shared" si="86"/>
        <v>3519470.9516932326</v>
      </c>
      <c r="F316" s="74" t="str">
        <f t="shared" si="72"/>
        <v/>
      </c>
      <c r="G316" s="1">
        <f t="shared" si="77"/>
        <v>-9204.8917759913365</v>
      </c>
      <c r="H316" s="1" t="str">
        <f t="shared" si="78"/>
        <v/>
      </c>
      <c r="I316" s="94">
        <f t="shared" si="79"/>
        <v>463532.55166585097</v>
      </c>
      <c r="J316" s="74" t="str">
        <f t="shared" si="80"/>
        <v/>
      </c>
      <c r="K316" s="1">
        <f t="shared" si="87"/>
        <v>18686.715606097205</v>
      </c>
      <c r="L316" s="2"/>
      <c r="M316" s="7">
        <f t="shared" si="81"/>
        <v>2825355.6028028415</v>
      </c>
      <c r="N316" s="74" t="str">
        <f t="shared" si="82"/>
        <v/>
      </c>
      <c r="O316" s="1">
        <f t="shared" si="88"/>
        <v>1519.5228067590735</v>
      </c>
      <c r="P316" s="2"/>
      <c r="Q316" s="10">
        <f t="shared" si="83"/>
        <v>230582.79722454035</v>
      </c>
      <c r="R316" s="74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12" t="s">
        <v>6</v>
      </c>
      <c r="Y316" t="b">
        <f t="shared" si="76"/>
        <v>1</v>
      </c>
      <c r="Z316" s="31"/>
    </row>
    <row r="317" spans="1:26">
      <c r="A317" s="65">
        <v>1</v>
      </c>
      <c r="B317" s="67">
        <f t="shared" si="89"/>
        <v>44174.75</v>
      </c>
      <c r="C317" s="75">
        <f t="shared" si="85"/>
        <v>10572.312296568416</v>
      </c>
      <c r="D317" s="16"/>
      <c r="E317" s="77">
        <f t="shared" si="86"/>
        <v>3530043.2639898011</v>
      </c>
      <c r="F317" s="74" t="str">
        <f t="shared" si="72"/>
        <v/>
      </c>
      <c r="G317" s="1">
        <f t="shared" si="77"/>
        <v>-9231.5076790029671</v>
      </c>
      <c r="H317" s="1" t="str">
        <f t="shared" si="78"/>
        <v/>
      </c>
      <c r="I317" s="94">
        <f t="shared" si="79"/>
        <v>454301.04398684803</v>
      </c>
      <c r="J317" s="74" t="str">
        <f t="shared" si="80"/>
        <v/>
      </c>
      <c r="K317" s="1">
        <f t="shared" si="87"/>
        <v>18314.55930770333</v>
      </c>
      <c r="L317" s="2"/>
      <c r="M317" s="7">
        <f t="shared" si="81"/>
        <v>2843670.1621105447</v>
      </c>
      <c r="N317" s="74" t="str">
        <f t="shared" si="82"/>
        <v/>
      </c>
      <c r="O317" s="1">
        <f t="shared" si="88"/>
        <v>1489.2606678680629</v>
      </c>
      <c r="P317" s="2"/>
      <c r="Q317" s="10">
        <f t="shared" si="83"/>
        <v>232072.05789240843</v>
      </c>
      <c r="R317" s="74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12" t="s">
        <v>6</v>
      </c>
      <c r="Y317" t="b">
        <f t="shared" si="76"/>
        <v>1</v>
      </c>
      <c r="Z317" s="31"/>
    </row>
    <row r="318" spans="1:26">
      <c r="A318" s="65">
        <v>1</v>
      </c>
      <c r="B318" s="67">
        <f t="shared" si="89"/>
        <v>44175.75</v>
      </c>
      <c r="C318" s="75">
        <f t="shared" si="85"/>
        <v>10153.804574278649</v>
      </c>
      <c r="D318" s="16"/>
      <c r="E318" s="77">
        <f t="shared" si="86"/>
        <v>3540197.0685640797</v>
      </c>
      <c r="F318" s="74" t="str">
        <f t="shared" si="72"/>
        <v/>
      </c>
      <c r="G318" s="1">
        <f t="shared" si="77"/>
        <v>-9246.924898969557</v>
      </c>
      <c r="H318" s="1" t="str">
        <f t="shared" si="78"/>
        <v/>
      </c>
      <c r="I318" s="94">
        <f t="shared" si="79"/>
        <v>445054.1190878785</v>
      </c>
      <c r="J318" s="74" t="str">
        <f t="shared" si="80"/>
        <v/>
      </c>
      <c r="K318" s="1">
        <f t="shared" si="87"/>
        <v>17941.781484016534</v>
      </c>
      <c r="L318" s="2"/>
      <c r="M318" s="7">
        <f t="shared" si="81"/>
        <v>2861611.9435945614</v>
      </c>
      <c r="N318" s="74" t="str">
        <f t="shared" si="82"/>
        <v/>
      </c>
      <c r="O318" s="1">
        <f t="shared" si="88"/>
        <v>1458.9479892311988</v>
      </c>
      <c r="P318" s="2"/>
      <c r="Q318" s="10">
        <f t="shared" si="83"/>
        <v>233531.00588163963</v>
      </c>
      <c r="R318" s="74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12" t="s">
        <v>6</v>
      </c>
      <c r="Y318" t="b">
        <f t="shared" si="76"/>
        <v>1</v>
      </c>
      <c r="Z318" s="31"/>
    </row>
    <row r="319" spans="1:26">
      <c r="A319" s="65">
        <v>1</v>
      </c>
      <c r="B319" s="67">
        <f t="shared" si="89"/>
        <v>44176.75</v>
      </c>
      <c r="C319" s="75">
        <f t="shared" si="85"/>
        <v>9746.0039117387496</v>
      </c>
      <c r="D319" s="16"/>
      <c r="E319" s="77">
        <f t="shared" si="86"/>
        <v>3549943.0724758185</v>
      </c>
      <c r="F319" s="74" t="str">
        <f t="shared" si="72"/>
        <v/>
      </c>
      <c r="G319" s="1">
        <f t="shared" si="77"/>
        <v>-9251.4383112246178</v>
      </c>
      <c r="H319" s="1" t="str">
        <f t="shared" si="78"/>
        <v/>
      </c>
      <c r="I319" s="94">
        <f t="shared" si="79"/>
        <v>435802.68077665387</v>
      </c>
      <c r="J319" s="74" t="str">
        <f t="shared" si="80"/>
        <v/>
      </c>
      <c r="K319" s="1">
        <f t="shared" si="87"/>
        <v>17568.821707949217</v>
      </c>
      <c r="L319" s="2"/>
      <c r="M319" s="7">
        <f t="shared" si="81"/>
        <v>2879180.7653025105</v>
      </c>
      <c r="N319" s="74" t="str">
        <f t="shared" si="82"/>
        <v/>
      </c>
      <c r="O319" s="1">
        <f t="shared" si="88"/>
        <v>1428.6205150145352</v>
      </c>
      <c r="P319" s="2"/>
      <c r="Q319" s="10">
        <f t="shared" si="83"/>
        <v>234959.62639665417</v>
      </c>
      <c r="R319" s="74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12" t="s">
        <v>6</v>
      </c>
      <c r="Y319" t="b">
        <f t="shared" si="76"/>
        <v>1</v>
      </c>
      <c r="Z319" s="31"/>
    </row>
    <row r="320" spans="1:26">
      <c r="A320" s="65">
        <v>1</v>
      </c>
      <c r="B320" s="67">
        <f t="shared" si="89"/>
        <v>44177.75</v>
      </c>
      <c r="C320" s="75">
        <f t="shared" si="85"/>
        <v>9349.0550964735448</v>
      </c>
      <c r="D320" s="16"/>
      <c r="E320" s="77">
        <f t="shared" si="86"/>
        <v>3559292.127572292</v>
      </c>
      <c r="F320" s="74" t="str">
        <f t="shared" si="72"/>
        <v/>
      </c>
      <c r="G320" s="1">
        <f t="shared" si="77"/>
        <v>-9245.364638783878</v>
      </c>
      <c r="H320" s="1" t="str">
        <f t="shared" si="78"/>
        <v/>
      </c>
      <c r="I320" s="94">
        <f t="shared" si="79"/>
        <v>426557.31613787002</v>
      </c>
      <c r="J320" s="74" t="str">
        <f t="shared" si="80"/>
        <v/>
      </c>
      <c r="K320" s="1">
        <f t="shared" si="87"/>
        <v>17196.106784134841</v>
      </c>
      <c r="L320" s="2"/>
      <c r="M320" s="7">
        <f t="shared" si="81"/>
        <v>2896376.8720866451</v>
      </c>
      <c r="N320" s="74" t="str">
        <f t="shared" si="82"/>
        <v/>
      </c>
      <c r="O320" s="1">
        <f t="shared" si="88"/>
        <v>1398.3129511229636</v>
      </c>
      <c r="P320" s="2"/>
      <c r="Q320" s="10">
        <f t="shared" si="83"/>
        <v>236357.93934777714</v>
      </c>
      <c r="R320" s="74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12" t="s">
        <v>6</v>
      </c>
      <c r="Y320" t="b">
        <f t="shared" si="76"/>
        <v>1</v>
      </c>
      <c r="Z320" s="31"/>
    </row>
    <row r="321" spans="1:26">
      <c r="A321" s="65">
        <v>1</v>
      </c>
      <c r="B321" s="67">
        <f t="shared" si="89"/>
        <v>44178.75</v>
      </c>
      <c r="C321" s="75">
        <f t="shared" si="85"/>
        <v>8963.0684770904481</v>
      </c>
      <c r="D321" s="16"/>
      <c r="E321" s="77">
        <f t="shared" si="86"/>
        <v>3568255.1960493824</v>
      </c>
      <c r="F321" s="74" t="str">
        <f t="shared" si="72"/>
        <v/>
      </c>
      <c r="G321" s="1">
        <f t="shared" si="77"/>
        <v>-9229.0403752037655</v>
      </c>
      <c r="H321" s="1" t="str">
        <f t="shared" si="78"/>
        <v/>
      </c>
      <c r="I321" s="94">
        <f t="shared" si="79"/>
        <v>417328.27576266625</v>
      </c>
      <c r="J321" s="74" t="str">
        <f t="shared" si="80"/>
        <v/>
      </c>
      <c r="K321" s="1">
        <f t="shared" si="87"/>
        <v>16824.049951904115</v>
      </c>
      <c r="L321" s="2"/>
      <c r="M321" s="7">
        <f t="shared" si="81"/>
        <v>2913200.9220385491</v>
      </c>
      <c r="N321" s="74" t="str">
        <f t="shared" si="82"/>
        <v/>
      </c>
      <c r="O321" s="1">
        <f t="shared" si="88"/>
        <v>1368.0589003896901</v>
      </c>
      <c r="P321" s="2"/>
      <c r="Q321" s="10">
        <f t="shared" si="83"/>
        <v>237725.99824816684</v>
      </c>
      <c r="R321" s="74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12" t="s">
        <v>6</v>
      </c>
      <c r="Y321" t="b">
        <f t="shared" si="76"/>
        <v>1</v>
      </c>
      <c r="Z321" s="31"/>
    </row>
    <row r="322" spans="1:26">
      <c r="A322" s="65">
        <v>1</v>
      </c>
      <c r="B322" s="67">
        <f t="shared" si="89"/>
        <v>44179.75</v>
      </c>
      <c r="C322" s="75">
        <f t="shared" si="85"/>
        <v>8588.1212897063233</v>
      </c>
      <c r="D322" s="16"/>
      <c r="E322" s="77">
        <f t="shared" si="86"/>
        <v>3576843.3173390888</v>
      </c>
      <c r="F322" s="74" t="str">
        <f t="shared" si="72"/>
        <v/>
      </c>
      <c r="G322" s="1">
        <f t="shared" si="77"/>
        <v>-9202.8196877259852</v>
      </c>
      <c r="H322" s="1" t="str">
        <f t="shared" si="78"/>
        <v/>
      </c>
      <c r="I322" s="94">
        <f t="shared" si="79"/>
        <v>408125.45607494027</v>
      </c>
      <c r="J322" s="74" t="str">
        <f t="shared" si="80"/>
        <v/>
      </c>
      <c r="K322" s="1">
        <f t="shared" si="87"/>
        <v>16453.05017279325</v>
      </c>
      <c r="L322" s="2"/>
      <c r="M322" s="7">
        <f t="shared" si="81"/>
        <v>2929653.9722113423</v>
      </c>
      <c r="N322" s="74" t="str">
        <f t="shared" si="82"/>
        <v/>
      </c>
      <c r="O322" s="1">
        <f t="shared" si="88"/>
        <v>1337.8908046394877</v>
      </c>
      <c r="P322" s="2"/>
      <c r="Q322" s="10">
        <f t="shared" si="83"/>
        <v>239063.88905280633</v>
      </c>
      <c r="R322" s="74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12" t="s">
        <v>6</v>
      </c>
      <c r="Y322" t="b">
        <f t="shared" si="76"/>
        <v>1</v>
      </c>
      <c r="Z322" s="31"/>
    </row>
    <row r="323" spans="1:26">
      <c r="A323" s="65">
        <v>1</v>
      </c>
      <c r="B323" s="67">
        <f t="shared" si="89"/>
        <v>44180.75</v>
      </c>
      <c r="C323" s="75">
        <f t="shared" si="85"/>
        <v>8224.2590805962682</v>
      </c>
      <c r="D323" s="16"/>
      <c r="E323" s="77">
        <f t="shared" si="86"/>
        <v>3585067.576419685</v>
      </c>
      <c r="F323" s="74" t="str">
        <f t="shared" si="72"/>
        <v/>
      </c>
      <c r="G323" s="1">
        <f t="shared" si="77"/>
        <v>-9167.0723158149012</v>
      </c>
      <c r="H323" s="1" t="str">
        <f t="shared" si="78"/>
        <v/>
      </c>
      <c r="I323" s="94">
        <f t="shared" si="79"/>
        <v>398958.38375912537</v>
      </c>
      <c r="J323" s="74" t="str">
        <f t="shared" si="80"/>
        <v/>
      </c>
      <c r="K323" s="1">
        <f t="shared" si="87"/>
        <v>16083.491502769903</v>
      </c>
      <c r="L323" s="2"/>
      <c r="M323" s="7">
        <f t="shared" si="81"/>
        <v>2945737.4637141121</v>
      </c>
      <c r="N323" s="74" t="str">
        <f t="shared" si="82"/>
        <v/>
      </c>
      <c r="O323" s="1">
        <f t="shared" si="88"/>
        <v>1307.8398936408314</v>
      </c>
      <c r="P323" s="2"/>
      <c r="Q323" s="10">
        <f t="shared" si="83"/>
        <v>240371.72894644717</v>
      </c>
      <c r="R323" s="74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12" t="s">
        <v>6</v>
      </c>
      <c r="Y323" t="b">
        <f t="shared" si="76"/>
        <v>1</v>
      </c>
      <c r="Z323" s="31"/>
    </row>
    <row r="324" spans="1:26">
      <c r="A324" s="65">
        <v>1</v>
      </c>
      <c r="B324" s="67">
        <f t="shared" si="89"/>
        <v>44181.75</v>
      </c>
      <c r="C324" s="75">
        <f t="shared" si="85"/>
        <v>7871.4972102171741</v>
      </c>
      <c r="D324" s="16"/>
      <c r="E324" s="77">
        <f t="shared" si="86"/>
        <v>3592939.0736299022</v>
      </c>
      <c r="F324" s="74" t="str">
        <f t="shared" si="72"/>
        <v/>
      </c>
      <c r="G324" s="1">
        <f t="shared" si="77"/>
        <v>-9122.1814794795864</v>
      </c>
      <c r="H324" s="1" t="str">
        <f t="shared" si="78"/>
        <v/>
      </c>
      <c r="I324" s="94">
        <f t="shared" si="79"/>
        <v>389836.20227964577</v>
      </c>
      <c r="J324" s="74" t="str">
        <f t="shared" si="80"/>
        <v/>
      </c>
      <c r="K324" s="1">
        <f t="shared" si="87"/>
        <v>15715.742548782469</v>
      </c>
      <c r="L324" s="2"/>
      <c r="M324" s="7">
        <f t="shared" si="81"/>
        <v>2961453.2062628944</v>
      </c>
      <c r="N324" s="74" t="str">
        <f t="shared" si="82"/>
        <v/>
      </c>
      <c r="O324" s="1">
        <f t="shared" si="88"/>
        <v>1277.9361409148378</v>
      </c>
      <c r="P324" s="2"/>
      <c r="Q324" s="10">
        <f t="shared" si="83"/>
        <v>241649.66508736199</v>
      </c>
      <c r="R324" s="74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12" t="s">
        <v>6</v>
      </c>
      <c r="Y324" t="b">
        <f t="shared" si="76"/>
        <v>1</v>
      </c>
      <c r="Z324" s="31"/>
    </row>
    <row r="325" spans="1:26">
      <c r="A325" s="65">
        <v>1</v>
      </c>
      <c r="B325" s="67">
        <f t="shared" si="89"/>
        <v>44182.75</v>
      </c>
      <c r="C325" s="75">
        <f t="shared" si="85"/>
        <v>7529.8224240667187</v>
      </c>
      <c r="D325" s="16"/>
      <c r="E325" s="77">
        <f t="shared" si="86"/>
        <v>3600468.8960539689</v>
      </c>
      <c r="F325" s="74" t="str">
        <f t="shared" si="72"/>
        <v/>
      </c>
      <c r="G325" s="1">
        <f t="shared" si="77"/>
        <v>-9068.5418109487782</v>
      </c>
      <c r="H325" s="1" t="str">
        <f t="shared" si="78"/>
        <v/>
      </c>
      <c r="I325" s="94">
        <f t="shared" si="79"/>
        <v>380767.66046869702</v>
      </c>
      <c r="J325" s="74" t="str">
        <f t="shared" si="80"/>
        <v/>
      </c>
      <c r="K325" s="1">
        <f t="shared" si="87"/>
        <v>15350.15600869119</v>
      </c>
      <c r="L325" s="2"/>
      <c r="M325" s="7">
        <f t="shared" si="81"/>
        <v>2976803.3622715855</v>
      </c>
      <c r="N325" s="74" t="str">
        <f t="shared" si="82"/>
        <v/>
      </c>
      <c r="O325" s="1">
        <f t="shared" si="88"/>
        <v>1248.2082263244545</v>
      </c>
      <c r="P325" s="2"/>
      <c r="Q325" s="10">
        <f t="shared" si="83"/>
        <v>242897.87331368646</v>
      </c>
      <c r="R325" s="74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12" t="s">
        <v>6</v>
      </c>
      <c r="Y325" t="b">
        <f t="shared" si="76"/>
        <v>1</v>
      </c>
      <c r="Z325" s="31"/>
    </row>
    <row r="326" spans="1:26">
      <c r="A326" s="65">
        <v>1</v>
      </c>
      <c r="B326" s="67">
        <f t="shared" si="89"/>
        <v>44183.75</v>
      </c>
      <c r="C326" s="75">
        <f t="shared" si="85"/>
        <v>7199.1944761015475</v>
      </c>
      <c r="D326" s="16"/>
      <c r="E326" s="77">
        <f t="shared" si="86"/>
        <v>3607668.0905300705</v>
      </c>
      <c r="F326" s="74" t="str">
        <f t="shared" si="72"/>
        <v/>
      </c>
      <c r="G326" s="1">
        <f t="shared" si="77"/>
        <v>-9006.5573223540923</v>
      </c>
      <c r="H326" s="1" t="str">
        <f t="shared" si="78"/>
        <v/>
      </c>
      <c r="I326" s="94">
        <f t="shared" si="79"/>
        <v>371761.10314634291</v>
      </c>
      <c r="J326" s="74" t="str">
        <f t="shared" si="80"/>
        <v/>
      </c>
      <c r="K326" s="1">
        <f t="shared" si="87"/>
        <v>14987.068293129481</v>
      </c>
      <c r="L326" s="2"/>
      <c r="M326" s="7">
        <f t="shared" si="81"/>
        <v>2991790.4305647151</v>
      </c>
      <c r="N326" s="74" t="str">
        <f t="shared" si="82"/>
        <v/>
      </c>
      <c r="O326" s="1">
        <f t="shared" si="88"/>
        <v>1218.6835053258619</v>
      </c>
      <c r="P326" s="2"/>
      <c r="Q326" s="10">
        <f t="shared" si="83"/>
        <v>244116.55681901233</v>
      </c>
      <c r="R326" s="74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12" t="s">
        <v>6</v>
      </c>
      <c r="Y326" t="b">
        <f t="shared" si="76"/>
        <v>1</v>
      </c>
      <c r="Z326" s="31"/>
    </row>
    <row r="327" spans="1:26">
      <c r="A327" s="65">
        <v>1</v>
      </c>
      <c r="B327" s="67">
        <f t="shared" si="89"/>
        <v>44184.75</v>
      </c>
      <c r="C327" s="75">
        <f t="shared" si="85"/>
        <v>6879.5477910134941</v>
      </c>
      <c r="D327" s="16"/>
      <c r="E327" s="77">
        <f t="shared" si="86"/>
        <v>3614547.638321084</v>
      </c>
      <c r="F327" s="74" t="str">
        <f t="shared" si="72"/>
        <v/>
      </c>
      <c r="G327" s="1">
        <f t="shared" si="77"/>
        <v>-8936.6394210854905</v>
      </c>
      <c r="H327" s="1" t="str">
        <f t="shared" si="78"/>
        <v/>
      </c>
      <c r="I327" s="94">
        <f t="shared" si="79"/>
        <v>362824.46372525743</v>
      </c>
      <c r="J327" s="74" t="str">
        <f t="shared" si="80"/>
        <v/>
      </c>
      <c r="K327" s="1">
        <f t="shared" si="87"/>
        <v>14626.799227373675</v>
      </c>
      <c r="L327" s="2"/>
      <c r="M327" s="7">
        <f t="shared" si="81"/>
        <v>3006417.2297920887</v>
      </c>
      <c r="N327" s="74" t="str">
        <f t="shared" si="82"/>
        <v/>
      </c>
      <c r="O327" s="1">
        <f t="shared" si="88"/>
        <v>1189.3879847258099</v>
      </c>
      <c r="P327" s="2"/>
      <c r="Q327" s="10">
        <f t="shared" si="83"/>
        <v>245305.94480373815</v>
      </c>
      <c r="R327" s="74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12" t="s">
        <v>6</v>
      </c>
      <c r="Y327" t="b">
        <f t="shared" si="76"/>
        <v>1</v>
      </c>
      <c r="Z327" s="31"/>
    </row>
    <row r="328" spans="1:26">
      <c r="A328" s="65">
        <v>1</v>
      </c>
      <c r="B328" s="67">
        <f t="shared" si="89"/>
        <v>44185.75</v>
      </c>
      <c r="C328" s="75">
        <f t="shared" si="85"/>
        <v>6570.7931521888822</v>
      </c>
      <c r="D328" s="16"/>
      <c r="E328" s="77">
        <f t="shared" si="86"/>
        <v>3621118.4314732729</v>
      </c>
      <c r="F328" s="74" t="str">
        <f t="shared" si="72"/>
        <v/>
      </c>
      <c r="G328" s="1">
        <f t="shared" si="77"/>
        <v>-8859.2049834363625</v>
      </c>
      <c r="H328" s="1" t="str">
        <f t="shared" si="78"/>
        <v/>
      </c>
      <c r="I328" s="94">
        <f t="shared" si="79"/>
        <v>353965.25874182105</v>
      </c>
      <c r="J328" s="74" t="str">
        <f t="shared" si="80"/>
        <v/>
      </c>
      <c r="K328" s="1">
        <f t="shared" si="87"/>
        <v>14269.651830871226</v>
      </c>
      <c r="L328" s="2"/>
      <c r="M328" s="7">
        <f t="shared" si="81"/>
        <v>3020686.8816229599</v>
      </c>
      <c r="N328" s="74" t="str">
        <f t="shared" si="82"/>
        <v/>
      </c>
      <c r="O328" s="1">
        <f t="shared" si="88"/>
        <v>1160.3463047538075</v>
      </c>
      <c r="P328" s="2"/>
      <c r="Q328" s="10">
        <f t="shared" si="83"/>
        <v>246466.29110849195</v>
      </c>
      <c r="R328" s="74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12" t="s">
        <v>6</v>
      </c>
      <c r="Y328" t="b">
        <f t="shared" si="76"/>
        <v>1</v>
      </c>
      <c r="Z328" s="31"/>
    </row>
    <row r="329" spans="1:26">
      <c r="A329" s="65">
        <v>1</v>
      </c>
      <c r="B329" s="67">
        <f t="shared" si="89"/>
        <v>44186.75</v>
      </c>
      <c r="C329" s="75">
        <f t="shared" si="85"/>
        <v>6272.8194028548896</v>
      </c>
      <c r="D329" s="16"/>
      <c r="E329" s="77">
        <f t="shared" si="86"/>
        <v>3627391.2508761277</v>
      </c>
      <c r="F329" s="74" t="str">
        <f t="shared" si="72"/>
        <v/>
      </c>
      <c r="G329" s="1">
        <f t="shared" si="77"/>
        <v>-8774.6744960651413</v>
      </c>
      <c r="H329" s="1" t="str">
        <f t="shared" si="78"/>
        <v/>
      </c>
      <c r="I329" s="94">
        <f t="shared" si="79"/>
        <v>345190.58424575592</v>
      </c>
      <c r="J329" s="74" t="str">
        <f t="shared" si="80"/>
        <v/>
      </c>
      <c r="K329" s="1">
        <f t="shared" si="87"/>
        <v>13915.912171693535</v>
      </c>
      <c r="L329" s="2"/>
      <c r="M329" s="7">
        <f t="shared" si="81"/>
        <v>3034602.7937946534</v>
      </c>
      <c r="N329" s="74" t="str">
        <f t="shared" si="82"/>
        <v/>
      </c>
      <c r="O329" s="1">
        <f t="shared" si="88"/>
        <v>1131.5817272268559</v>
      </c>
      <c r="P329" s="2"/>
      <c r="Q329" s="10">
        <f t="shared" si="83"/>
        <v>247597.87283571879</v>
      </c>
      <c r="R329" s="74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12" t="s">
        <v>6</v>
      </c>
      <c r="Y329" t="b">
        <f t="shared" si="76"/>
        <v>1</v>
      </c>
      <c r="Z329" s="31"/>
    </row>
    <row r="330" spans="1:26">
      <c r="A330" s="65">
        <v>1</v>
      </c>
      <c r="B330" s="67">
        <f t="shared" si="89"/>
        <v>44187.75</v>
      </c>
      <c r="C330" s="75">
        <f t="shared" si="85"/>
        <v>5985.4951487141661</v>
      </c>
      <c r="D330" s="16"/>
      <c r="E330" s="77">
        <f t="shared" si="86"/>
        <v>3633376.7460248419</v>
      </c>
      <c r="F330" s="74" t="str">
        <f t="shared" si="72"/>
        <v/>
      </c>
      <c r="G330" s="1">
        <f t="shared" si="77"/>
        <v>-8683.4702736835188</v>
      </c>
      <c r="H330" s="1" t="str">
        <f t="shared" si="78"/>
        <v/>
      </c>
      <c r="I330" s="94">
        <f t="shared" si="79"/>
        <v>336507.11397207237</v>
      </c>
      <c r="J330" s="74" t="str">
        <f t="shared" si="80"/>
        <v/>
      </c>
      <c r="K330" s="1">
        <f t="shared" si="87"/>
        <v>13565.849292840323</v>
      </c>
      <c r="L330" s="2"/>
      <c r="M330" s="7">
        <f t="shared" si="81"/>
        <v>3048168.6430874937</v>
      </c>
      <c r="N330" s="74" t="str">
        <f t="shared" si="82"/>
        <v/>
      </c>
      <c r="O330" s="1">
        <f t="shared" si="88"/>
        <v>1103.1161295568386</v>
      </c>
      <c r="P330" s="2"/>
      <c r="Q330" s="10">
        <f t="shared" si="83"/>
        <v>248700.98896527564</v>
      </c>
      <c r="R330" s="74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5">
        <v>1</v>
      </c>
      <c r="B331" s="67">
        <f t="shared" si="89"/>
        <v>44188.75</v>
      </c>
      <c r="C331" s="75">
        <f t="shared" si="85"/>
        <v>5708.67045110045</v>
      </c>
      <c r="D331" s="16"/>
      <c r="E331" s="77">
        <f t="shared" si="86"/>
        <v>3639085.4164759424</v>
      </c>
      <c r="F331" s="74" t="str">
        <f t="shared" si="72"/>
        <v/>
      </c>
      <c r="G331" s="1">
        <f t="shared" si="77"/>
        <v>-8586.0147602551606</v>
      </c>
      <c r="H331" s="1" t="str">
        <f t="shared" si="78"/>
        <v/>
      </c>
      <c r="I331" s="94">
        <f t="shared" si="79"/>
        <v>327921.0992118172</v>
      </c>
      <c r="J331" s="74" t="str">
        <f t="shared" si="80"/>
        <v/>
      </c>
      <c r="K331" s="1">
        <f t="shared" si="87"/>
        <v>13219.715207029018</v>
      </c>
      <c r="L331" s="2"/>
      <c r="M331" s="7">
        <f t="shared" si="81"/>
        <v>3061388.3582945229</v>
      </c>
      <c r="N331" s="74" t="str">
        <f t="shared" si="82"/>
        <v/>
      </c>
      <c r="O331" s="1">
        <f t="shared" si="88"/>
        <v>1074.9700043268185</v>
      </c>
      <c r="P331" s="2"/>
      <c r="Q331" s="10">
        <f t="shared" si="83"/>
        <v>249775.95896960245</v>
      </c>
      <c r="R331" s="74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5">
        <v>1</v>
      </c>
      <c r="B332" s="67">
        <f t="shared" si="89"/>
        <v>44189.75</v>
      </c>
      <c r="C332" s="75">
        <f t="shared" si="85"/>
        <v>5442.1785006336868</v>
      </c>
      <c r="D332" s="16"/>
      <c r="E332" s="77">
        <f t="shared" si="86"/>
        <v>3644527.594976576</v>
      </c>
      <c r="F332" s="74" t="str">
        <f t="shared" si="72"/>
        <v/>
      </c>
      <c r="G332" s="1">
        <f t="shared" si="77"/>
        <v>-8482.7289198626841</v>
      </c>
      <c r="H332" s="1" t="str">
        <f t="shared" si="78"/>
        <v/>
      </c>
      <c r="I332" s="94">
        <f t="shared" si="79"/>
        <v>319438.37029195449</v>
      </c>
      <c r="J332" s="74" t="str">
        <f t="shared" si="80"/>
        <v/>
      </c>
      <c r="K332" s="1">
        <f t="shared" si="87"/>
        <v>12877.74495635424</v>
      </c>
      <c r="L332" s="2"/>
      <c r="M332" s="7">
        <f t="shared" si="81"/>
        <v>3074266.103250877</v>
      </c>
      <c r="N332" s="74" t="str">
        <f t="shared" si="82"/>
        <v/>
      </c>
      <c r="O332" s="1">
        <f t="shared" si="88"/>
        <v>1047.1624641422879</v>
      </c>
      <c r="P332" s="2"/>
      <c r="Q332" s="10">
        <f t="shared" si="83"/>
        <v>250823.12143374473</v>
      </c>
      <c r="R332" s="74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5">
        <v>1</v>
      </c>
      <c r="B333" s="67">
        <f t="shared" si="89"/>
        <v>44190.75</v>
      </c>
      <c r="C333" s="75">
        <f t="shared" si="85"/>
        <v>5185.8372621522285</v>
      </c>
      <c r="D333" s="16"/>
      <c r="E333" s="77">
        <f t="shared" si="86"/>
        <v>3649713.4322387283</v>
      </c>
      <c r="F333" s="74" t="str">
        <f t="shared" si="72"/>
        <v/>
      </c>
      <c r="G333" s="1">
        <f t="shared" si="77"/>
        <v>-8374.0307222937499</v>
      </c>
      <c r="H333" s="1" t="str">
        <f t="shared" si="78"/>
        <v/>
      </c>
      <c r="I333" s="94">
        <f t="shared" si="79"/>
        <v>311064.33956966072</v>
      </c>
      <c r="J333" s="74" t="str">
        <f t="shared" si="80"/>
        <v/>
      </c>
      <c r="K333" s="1">
        <f t="shared" si="87"/>
        <v>12540.156732998938</v>
      </c>
      <c r="L333" s="2"/>
      <c r="M333" s="7">
        <f t="shared" si="81"/>
        <v>3086806.2599838758</v>
      </c>
      <c r="N333" s="74" t="str">
        <f t="shared" si="82"/>
        <v/>
      </c>
      <c r="O333" s="1">
        <f t="shared" si="88"/>
        <v>1019.7112514468755</v>
      </c>
      <c r="P333" s="2"/>
      <c r="Q333" s="10">
        <f t="shared" si="83"/>
        <v>251842.83268519162</v>
      </c>
      <c r="R333" s="74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5">
        <v>1</v>
      </c>
      <c r="B334" s="67">
        <f t="shared" si="89"/>
        <v>44191.75</v>
      </c>
      <c r="C334" s="75">
        <f t="shared" si="85"/>
        <v>4939.4510826831684</v>
      </c>
      <c r="D334" s="16"/>
      <c r="E334" s="77">
        <f t="shared" si="86"/>
        <v>3654652.8833214114</v>
      </c>
      <c r="F334" s="74" t="str">
        <f t="shared" si="72"/>
        <v/>
      </c>
      <c r="G334" s="1">
        <f t="shared" si="77"/>
        <v>-8260.3337273142533</v>
      </c>
      <c r="H334" s="1" t="str">
        <f t="shared" si="78"/>
        <v/>
      </c>
      <c r="I334" s="94">
        <f t="shared" si="79"/>
        <v>302804.00584234647</v>
      </c>
      <c r="J334" s="74" t="str">
        <f t="shared" si="80"/>
        <v/>
      </c>
      <c r="K334" s="1">
        <f t="shared" si="87"/>
        <v>12207.152057018709</v>
      </c>
      <c r="L334" s="2"/>
      <c r="M334" s="7">
        <f t="shared" si="81"/>
        <v>3099013.4120408944</v>
      </c>
      <c r="N334" s="74" t="str">
        <f t="shared" si="82"/>
        <v/>
      </c>
      <c r="O334" s="1">
        <f t="shared" si="88"/>
        <v>992.63275297899781</v>
      </c>
      <c r="P334" s="2"/>
      <c r="Q334" s="10">
        <f t="shared" si="83"/>
        <v>252835.46543817062</v>
      </c>
      <c r="R334" s="74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5">
        <v>1</v>
      </c>
      <c r="B335" s="67">
        <f t="shared" si="89"/>
        <v>44192.75</v>
      </c>
      <c r="C335" s="75">
        <f t="shared" si="85"/>
        <v>4702.812255084049</v>
      </c>
      <c r="D335" s="16"/>
      <c r="E335" s="77">
        <f t="shared" si="86"/>
        <v>3659355.6955764955</v>
      </c>
      <c r="F335" s="74" t="str">
        <f t="shared" si="72"/>
        <v/>
      </c>
      <c r="G335" s="1">
        <f t="shared" si="77"/>
        <v>-8142.0457705549934</v>
      </c>
      <c r="H335" s="1" t="str">
        <f t="shared" si="78"/>
        <v/>
      </c>
      <c r="I335" s="94">
        <f t="shared" si="79"/>
        <v>294661.96007179149</v>
      </c>
      <c r="J335" s="74" t="str">
        <f t="shared" si="80"/>
        <v/>
      </c>
      <c r="K335" s="1">
        <f t="shared" si="87"/>
        <v>11878.916007102916</v>
      </c>
      <c r="L335" s="2"/>
      <c r="M335" s="7">
        <f t="shared" si="81"/>
        <v>3110892.3280479973</v>
      </c>
      <c r="N335" s="74" t="str">
        <f t="shared" si="82"/>
        <v/>
      </c>
      <c r="O335" s="1">
        <f t="shared" si="88"/>
        <v>965.94201853635343</v>
      </c>
      <c r="P335" s="2"/>
      <c r="Q335" s="10">
        <f t="shared" si="83"/>
        <v>253801.40745670698</v>
      </c>
      <c r="R335" s="74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5">
        <v>1</v>
      </c>
      <c r="B336" s="67">
        <f t="shared" si="89"/>
        <v>44193.75</v>
      </c>
      <c r="C336" s="75">
        <f t="shared" si="85"/>
        <v>4475.7025309056044</v>
      </c>
      <c r="D336" s="16"/>
      <c r="E336" s="77">
        <f t="shared" si="86"/>
        <v>3663831.3981074011</v>
      </c>
      <c r="F336" s="74" t="str">
        <f t="shared" si="72"/>
        <v/>
      </c>
      <c r="G336" s="1">
        <f t="shared" si="77"/>
        <v>-8019.5677529419854</v>
      </c>
      <c r="H336" s="1" t="str">
        <f t="shared" si="78"/>
        <v/>
      </c>
      <c r="I336" s="94">
        <f t="shared" si="79"/>
        <v>286642.39231884951</v>
      </c>
      <c r="J336" s="74" t="str">
        <f t="shared" si="80"/>
        <v/>
      </c>
      <c r="K336" s="1">
        <f t="shared" si="87"/>
        <v>11555.617500138331</v>
      </c>
      <c r="L336" s="2"/>
      <c r="M336" s="7">
        <f t="shared" si="81"/>
        <v>3122447.9455481358</v>
      </c>
      <c r="N336" s="74" t="str">
        <f t="shared" si="82"/>
        <v/>
      </c>
      <c r="O336" s="1">
        <f t="shared" si="88"/>
        <v>939.65278370882947</v>
      </c>
      <c r="P336" s="2"/>
      <c r="Q336" s="10">
        <f t="shared" si="83"/>
        <v>254741.0602404158</v>
      </c>
      <c r="R336" s="74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5">
        <v>1</v>
      </c>
      <c r="B337" s="67">
        <f t="shared" si="89"/>
        <v>44194.75</v>
      </c>
      <c r="C337" s="75">
        <f t="shared" si="85"/>
        <v>4257.8945769392885</v>
      </c>
      <c r="D337" s="16"/>
      <c r="E337" s="77">
        <f t="shared" si="86"/>
        <v>3668089.2926843404</v>
      </c>
      <c r="F337" s="74" t="str">
        <f t="shared" si="72"/>
        <v/>
      </c>
      <c r="G337" s="1">
        <f t="shared" si="77"/>
        <v>-7893.2925346591819</v>
      </c>
      <c r="H337" s="1" t="str">
        <f t="shared" si="78"/>
        <v/>
      </c>
      <c r="I337" s="94">
        <f t="shared" si="79"/>
        <v>278749.0997841903</v>
      </c>
      <c r="J337" s="74" t="str">
        <f t="shared" si="80"/>
        <v/>
      </c>
      <c r="K337" s="1">
        <f t="shared" si="87"/>
        <v>11237.409615361263</v>
      </c>
      <c r="L337" s="2"/>
      <c r="M337" s="7">
        <f t="shared" si="81"/>
        <v>3133685.3551634969</v>
      </c>
      <c r="N337" s="74" t="str">
        <f t="shared" si="82"/>
        <v/>
      </c>
      <c r="O337" s="1">
        <f t="shared" si="88"/>
        <v>913.77749623714828</v>
      </c>
      <c r="P337" s="2"/>
      <c r="Q337" s="10">
        <f t="shared" si="83"/>
        <v>255654.83773665296</v>
      </c>
      <c r="R337" s="74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5">
        <v>1</v>
      </c>
      <c r="B338" s="67">
        <f t="shared" si="89"/>
        <v>44195.75</v>
      </c>
      <c r="C338" s="75">
        <f t="shared" si="85"/>
        <v>4049.1533707804047</v>
      </c>
      <c r="D338" s="16"/>
      <c r="E338" s="77">
        <f t="shared" si="86"/>
        <v>3672138.4460551208</v>
      </c>
      <c r="F338" s="74" t="str">
        <f t="shared" si="72"/>
        <v/>
      </c>
      <c r="G338" s="1">
        <f t="shared" si="77"/>
        <v>-7763.6039337530938</v>
      </c>
      <c r="H338" s="1" t="str">
        <f t="shared" si="78"/>
        <v/>
      </c>
      <c r="I338" s="94">
        <f t="shared" si="79"/>
        <v>270985.4958504372</v>
      </c>
      <c r="J338" s="74" t="str">
        <f t="shared" si="80"/>
        <v/>
      </c>
      <c r="K338" s="1">
        <f t="shared" si="87"/>
        <v>10924.429958879655</v>
      </c>
      <c r="L338" s="2"/>
      <c r="M338" s="7">
        <f t="shared" si="81"/>
        <v>3144609.7851223764</v>
      </c>
      <c r="N338" s="74" t="str">
        <f t="shared" si="82"/>
        <v/>
      </c>
      <c r="O338" s="1">
        <f t="shared" si="88"/>
        <v>888.32734565422561</v>
      </c>
      <c r="P338" s="2"/>
      <c r="Q338" s="10">
        <f t="shared" si="83"/>
        <v>256543.16508230718</v>
      </c>
      <c r="R338" s="74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68">
        <v>1</v>
      </c>
      <c r="B339" s="67">
        <f t="shared" si="89"/>
        <v>44196.75</v>
      </c>
      <c r="C339" s="75">
        <f t="shared" si="85"/>
        <v>3849.2375315679237</v>
      </c>
      <c r="D339" s="44"/>
      <c r="E339" s="77">
        <f t="shared" si="86"/>
        <v>3675987.6835866887</v>
      </c>
      <c r="F339" s="74" t="str">
        <f t="shared" si="72"/>
        <v/>
      </c>
      <c r="G339" s="1">
        <f t="shared" si="77"/>
        <v>-7630.8758286752345</v>
      </c>
      <c r="H339" s="1" t="str">
        <f t="shared" si="78"/>
        <v/>
      </c>
      <c r="I339" s="94">
        <f t="shared" si="79"/>
        <v>263354.62002176198</v>
      </c>
      <c r="J339" s="74" t="str">
        <f t="shared" si="80"/>
        <v/>
      </c>
      <c r="K339" s="1">
        <f t="shared" si="87"/>
        <v>10616.801064374982</v>
      </c>
      <c r="L339" s="45"/>
      <c r="M339" s="7">
        <f t="shared" si="81"/>
        <v>3155226.5861867513</v>
      </c>
      <c r="N339" s="74" t="str">
        <f t="shared" si="82"/>
        <v/>
      </c>
      <c r="O339" s="1">
        <f t="shared" si="88"/>
        <v>863.31229586851543</v>
      </c>
      <c r="P339" s="45"/>
      <c r="Q339" s="10">
        <f t="shared" si="83"/>
        <v>257406.47737817571</v>
      </c>
      <c r="R339" s="74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2"/>
      <c r="C340" s="53"/>
      <c r="D340" s="54"/>
      <c r="E340" s="55"/>
      <c r="F340" s="56"/>
      <c r="G340" s="57"/>
      <c r="H340" s="57"/>
      <c r="I340" s="58"/>
      <c r="J340" s="58"/>
      <c r="K340" s="57"/>
      <c r="L340" s="57"/>
      <c r="M340" s="58"/>
      <c r="N340" s="56"/>
      <c r="O340" s="57"/>
      <c r="P340" s="57"/>
      <c r="Q340" s="58"/>
      <c r="R340" s="56"/>
      <c r="S340" s="49"/>
      <c r="T340" s="59"/>
      <c r="U340" s="49"/>
      <c r="V340" s="60"/>
      <c r="W340" s="49"/>
      <c r="X340" s="60"/>
      <c r="Y340" s="49"/>
      <c r="Z340" s="49"/>
      <c r="AA340" s="49"/>
      <c r="AB340" s="49"/>
    </row>
    <row r="341" spans="1:28">
      <c r="A341" s="49"/>
      <c r="B341" s="52"/>
      <c r="C341" s="53"/>
      <c r="D341" s="54"/>
      <c r="E341" s="55"/>
      <c r="F341" s="56"/>
      <c r="G341" s="57"/>
      <c r="H341" s="57"/>
      <c r="I341" s="58"/>
      <c r="J341" s="58"/>
      <c r="K341" s="57"/>
      <c r="L341" s="57"/>
      <c r="M341" s="58"/>
      <c r="N341" s="56"/>
      <c r="O341" s="57"/>
      <c r="P341" s="57"/>
      <c r="Q341" s="58"/>
      <c r="R341" s="56"/>
      <c r="S341" s="49"/>
      <c r="T341" s="59"/>
      <c r="U341" s="49"/>
      <c r="V341" s="60"/>
      <c r="W341" s="49"/>
      <c r="X341" s="60"/>
      <c r="Y341" s="49"/>
      <c r="Z341" s="49"/>
      <c r="AA341" s="49"/>
      <c r="AB341" s="49"/>
    </row>
    <row r="342" spans="1:28">
      <c r="A342" s="49"/>
      <c r="B342" s="52"/>
      <c r="C342" s="53"/>
      <c r="D342" s="54"/>
      <c r="E342" s="55"/>
      <c r="F342" s="56"/>
      <c r="G342" s="57"/>
      <c r="H342" s="57"/>
      <c r="I342" s="58"/>
      <c r="J342" s="58"/>
      <c r="K342" s="57"/>
      <c r="L342" s="57"/>
      <c r="M342" s="58"/>
      <c r="N342" s="56"/>
      <c r="O342" s="57"/>
      <c r="P342" s="57"/>
      <c r="Q342" s="58"/>
      <c r="R342" s="56"/>
      <c r="S342" s="49"/>
      <c r="T342" s="59"/>
      <c r="U342" s="49"/>
      <c r="V342" s="60"/>
      <c r="W342" s="49"/>
      <c r="X342" s="60"/>
      <c r="Y342" s="49"/>
      <c r="Z342" s="49"/>
      <c r="AA342" s="49"/>
      <c r="AB342" s="49"/>
    </row>
    <row r="343" spans="1:28">
      <c r="A343" s="49"/>
      <c r="B343" s="52"/>
      <c r="C343" s="53"/>
      <c r="D343" s="54"/>
      <c r="E343" s="55"/>
      <c r="F343" s="56"/>
      <c r="G343" s="57"/>
      <c r="H343" s="57"/>
      <c r="I343" s="58"/>
      <c r="J343" s="58"/>
      <c r="K343" s="57"/>
      <c r="L343" s="57"/>
      <c r="M343" s="58"/>
      <c r="N343" s="56"/>
      <c r="O343" s="57"/>
      <c r="P343" s="57"/>
      <c r="Q343" s="58"/>
      <c r="R343" s="56"/>
      <c r="S343" s="49"/>
      <c r="T343" s="59"/>
      <c r="U343" s="49"/>
      <c r="V343" s="60"/>
      <c r="W343" s="49"/>
      <c r="X343" s="60"/>
      <c r="Y343" s="49"/>
      <c r="Z343" s="49"/>
      <c r="AA343" s="49"/>
      <c r="AB343" s="49"/>
    </row>
    <row r="344" spans="1:28">
      <c r="A344" s="49"/>
      <c r="B344" s="52"/>
      <c r="C344" s="53"/>
      <c r="D344" s="54"/>
      <c r="E344" s="55"/>
      <c r="F344" s="56"/>
      <c r="G344" s="57"/>
      <c r="H344" s="57"/>
      <c r="I344" s="58"/>
      <c r="J344" s="58"/>
      <c r="K344" s="57"/>
      <c r="L344" s="57"/>
      <c r="M344" s="58"/>
      <c r="N344" s="56"/>
      <c r="O344" s="57"/>
      <c r="P344" s="57"/>
      <c r="Q344" s="58"/>
      <c r="R344" s="56"/>
      <c r="S344" s="49"/>
      <c r="T344" s="59"/>
      <c r="U344" s="49"/>
      <c r="V344" s="60"/>
      <c r="W344" s="49"/>
      <c r="X344" s="60"/>
      <c r="Y344" s="49"/>
      <c r="Z344" s="49"/>
      <c r="AA344" s="49"/>
      <c r="AB344" s="49"/>
    </row>
    <row r="345" spans="1:28">
      <c r="A345" s="49"/>
      <c r="B345" s="52"/>
      <c r="C345" s="53"/>
      <c r="D345" s="54"/>
      <c r="E345" s="55"/>
      <c r="F345" s="56"/>
      <c r="G345" s="57"/>
      <c r="H345" s="57"/>
      <c r="I345" s="58"/>
      <c r="J345" s="58"/>
      <c r="K345" s="57"/>
      <c r="L345" s="57"/>
      <c r="M345" s="58"/>
      <c r="N345" s="56"/>
      <c r="O345" s="57"/>
      <c r="P345" s="57"/>
      <c r="Q345" s="58"/>
      <c r="R345" s="56"/>
      <c r="S345" s="49"/>
      <c r="T345" s="59"/>
      <c r="U345" s="49"/>
      <c r="V345" s="60"/>
      <c r="W345" s="49"/>
      <c r="X345" s="60"/>
      <c r="Y345" s="49"/>
      <c r="Z345" s="49"/>
      <c r="AA345" s="49"/>
      <c r="AB345" s="49"/>
    </row>
    <row r="346" spans="1:28">
      <c r="A346" s="49"/>
      <c r="B346" s="52"/>
      <c r="C346" s="53"/>
      <c r="D346" s="54"/>
      <c r="E346" s="55"/>
      <c r="F346" s="56"/>
      <c r="G346" s="57"/>
      <c r="H346" s="57"/>
      <c r="I346" s="58"/>
      <c r="J346" s="58"/>
      <c r="K346" s="57"/>
      <c r="L346" s="57"/>
      <c r="M346" s="58"/>
      <c r="N346" s="56"/>
      <c r="O346" s="57"/>
      <c r="P346" s="57"/>
      <c r="Q346" s="58"/>
      <c r="R346" s="56"/>
      <c r="S346" s="49"/>
      <c r="T346" s="59"/>
      <c r="U346" s="49"/>
      <c r="V346" s="60"/>
      <c r="W346" s="49"/>
      <c r="X346" s="60"/>
      <c r="Y346" s="49"/>
      <c r="Z346" s="49"/>
      <c r="AA346" s="49"/>
      <c r="AB346" s="49"/>
    </row>
    <row r="347" spans="1:28">
      <c r="A347" s="49"/>
      <c r="B347" s="52"/>
      <c r="C347" s="53"/>
      <c r="D347" s="54"/>
      <c r="E347" s="55"/>
      <c r="F347" s="56"/>
      <c r="G347" s="57"/>
      <c r="H347" s="57"/>
      <c r="I347" s="58"/>
      <c r="J347" s="58"/>
      <c r="K347" s="57"/>
      <c r="L347" s="57"/>
      <c r="M347" s="58"/>
      <c r="N347" s="56"/>
      <c r="O347" s="57"/>
      <c r="P347" s="57"/>
      <c r="Q347" s="58"/>
      <c r="R347" s="56"/>
      <c r="S347" s="49"/>
      <c r="T347" s="59"/>
      <c r="U347" s="49"/>
      <c r="V347" s="60"/>
      <c r="W347" s="49"/>
      <c r="X347" s="60"/>
      <c r="Y347" s="49"/>
      <c r="Z347" s="49"/>
      <c r="AA347" s="49"/>
      <c r="AB347" s="49"/>
    </row>
    <row r="348" spans="1:28">
      <c r="A348" s="49"/>
      <c r="B348" s="52"/>
      <c r="C348" s="53"/>
      <c r="D348" s="54"/>
      <c r="E348" s="55"/>
      <c r="F348" s="56"/>
      <c r="G348" s="57"/>
      <c r="H348" s="57"/>
      <c r="I348" s="58"/>
      <c r="J348" s="58"/>
      <c r="K348" s="57"/>
      <c r="L348" s="57"/>
      <c r="M348" s="58"/>
      <c r="N348" s="56"/>
      <c r="O348" s="57"/>
      <c r="P348" s="57"/>
      <c r="Q348" s="58"/>
      <c r="R348" s="56"/>
      <c r="S348" s="49"/>
      <c r="T348" s="59"/>
      <c r="U348" s="49"/>
      <c r="V348" s="60"/>
      <c r="W348" s="49"/>
      <c r="X348" s="60"/>
      <c r="Y348" s="49"/>
      <c r="Z348" s="49"/>
      <c r="AA348" s="49"/>
      <c r="AB348" s="49"/>
    </row>
    <row r="349" spans="1:28">
      <c r="A349" s="49"/>
      <c r="B349" s="52"/>
      <c r="C349" s="53"/>
      <c r="D349" s="54"/>
      <c r="E349" s="55"/>
      <c r="F349" s="56"/>
      <c r="G349" s="57"/>
      <c r="H349" s="57"/>
      <c r="I349" s="58"/>
      <c r="J349" s="58"/>
      <c r="K349" s="57"/>
      <c r="L349" s="57"/>
      <c r="M349" s="58"/>
      <c r="N349" s="56"/>
      <c r="O349" s="57"/>
      <c r="P349" s="57"/>
      <c r="Q349" s="58"/>
      <c r="R349" s="56"/>
      <c r="S349" s="49"/>
      <c r="T349" s="59"/>
      <c r="U349" s="49"/>
      <c r="V349" s="60"/>
      <c r="W349" s="49"/>
      <c r="X349" s="60"/>
      <c r="Y349" s="49"/>
      <c r="Z349" s="49"/>
      <c r="AA349" s="49"/>
      <c r="AB349" s="49"/>
    </row>
    <row r="350" spans="1:28">
      <c r="A350" s="49"/>
      <c r="B350" s="52"/>
      <c r="C350" s="53"/>
      <c r="D350" s="54"/>
      <c r="E350" s="55"/>
      <c r="F350" s="56"/>
      <c r="G350" s="57"/>
      <c r="H350" s="57"/>
      <c r="I350" s="58"/>
      <c r="J350" s="58"/>
      <c r="K350" s="57"/>
      <c r="L350" s="57"/>
      <c r="M350" s="58"/>
      <c r="N350" s="56"/>
      <c r="O350" s="57"/>
      <c r="P350" s="57"/>
      <c r="Q350" s="58"/>
      <c r="R350" s="56"/>
      <c r="S350" s="49"/>
      <c r="T350" s="59"/>
      <c r="U350" s="49"/>
      <c r="V350" s="60"/>
      <c r="W350" s="49"/>
      <c r="X350" s="60"/>
      <c r="Y350" s="49"/>
      <c r="Z350" s="49"/>
      <c r="AA350" s="49"/>
      <c r="AB350" s="49"/>
    </row>
    <row r="351" spans="1:28">
      <c r="A351" s="49"/>
      <c r="B351" s="52"/>
      <c r="C351" s="53"/>
      <c r="D351" s="54"/>
      <c r="E351" s="55"/>
      <c r="F351" s="56"/>
      <c r="G351" s="57"/>
      <c r="H351" s="57"/>
      <c r="I351" s="58"/>
      <c r="J351" s="58"/>
      <c r="K351" s="57"/>
      <c r="L351" s="57"/>
      <c r="M351" s="58"/>
      <c r="N351" s="56"/>
      <c r="O351" s="57"/>
      <c r="P351" s="57"/>
      <c r="Q351" s="58"/>
      <c r="R351" s="56"/>
      <c r="S351" s="49"/>
      <c r="T351" s="59"/>
      <c r="U351" s="49"/>
      <c r="V351" s="60"/>
      <c r="W351" s="49"/>
      <c r="X351" s="60"/>
      <c r="Y351" s="49"/>
      <c r="Z351" s="49"/>
      <c r="AA351" s="49"/>
      <c r="AB351" s="49"/>
    </row>
    <row r="352" spans="1:28">
      <c r="A352" s="49"/>
      <c r="B352" s="52"/>
      <c r="C352" s="53"/>
      <c r="D352" s="54"/>
      <c r="E352" s="55"/>
      <c r="F352" s="56"/>
      <c r="G352" s="57"/>
      <c r="H352" s="57"/>
      <c r="I352" s="58"/>
      <c r="J352" s="58"/>
      <c r="K352" s="57"/>
      <c r="L352" s="57"/>
      <c r="M352" s="58"/>
      <c r="N352" s="56"/>
      <c r="O352" s="57"/>
      <c r="P352" s="57"/>
      <c r="Q352" s="58"/>
      <c r="R352" s="56"/>
      <c r="S352" s="49"/>
      <c r="T352" s="59"/>
      <c r="U352" s="49"/>
      <c r="V352" s="60"/>
      <c r="W352" s="49"/>
      <c r="X352" s="60"/>
      <c r="Y352" s="49"/>
      <c r="Z352" s="49"/>
      <c r="AA352" s="49"/>
      <c r="AB352" s="49"/>
    </row>
    <row r="353" spans="1:28">
      <c r="A353" s="49"/>
      <c r="B353" s="52"/>
      <c r="C353" s="53"/>
      <c r="D353" s="54"/>
      <c r="E353" s="55"/>
      <c r="F353" s="56"/>
      <c r="G353" s="57"/>
      <c r="H353" s="57"/>
      <c r="I353" s="58"/>
      <c r="J353" s="58"/>
      <c r="K353" s="57"/>
      <c r="L353" s="57"/>
      <c r="M353" s="58"/>
      <c r="N353" s="56"/>
      <c r="O353" s="57"/>
      <c r="P353" s="57"/>
      <c r="Q353" s="58"/>
      <c r="R353" s="56"/>
      <c r="S353" s="49"/>
      <c r="T353" s="59"/>
      <c r="U353" s="49"/>
      <c r="V353" s="60"/>
      <c r="W353" s="49"/>
      <c r="X353" s="60"/>
      <c r="Y353" s="49"/>
      <c r="Z353" s="49"/>
      <c r="AA353" s="49"/>
      <c r="AB353" s="49"/>
    </row>
    <row r="354" spans="1:28">
      <c r="A354" s="49"/>
      <c r="B354" s="52"/>
      <c r="C354" s="53"/>
      <c r="D354" s="54"/>
      <c r="E354" s="55"/>
      <c r="F354" s="56"/>
      <c r="G354" s="57"/>
      <c r="H354" s="57"/>
      <c r="I354" s="58"/>
      <c r="J354" s="58"/>
      <c r="K354" s="57"/>
      <c r="L354" s="57"/>
      <c r="M354" s="58"/>
      <c r="N354" s="56"/>
      <c r="O354" s="57"/>
      <c r="P354" s="57"/>
      <c r="Q354" s="58"/>
      <c r="R354" s="56"/>
      <c r="S354" s="49"/>
      <c r="T354" s="59"/>
      <c r="U354" s="49"/>
      <c r="V354" s="60"/>
      <c r="W354" s="49"/>
      <c r="X354" s="60"/>
      <c r="Y354" s="49"/>
      <c r="Z354" s="49"/>
      <c r="AA354" s="49"/>
      <c r="AB354" s="49"/>
    </row>
    <row r="355" spans="1:28">
      <c r="A355" s="49"/>
      <c r="B355" s="52"/>
      <c r="C355" s="53"/>
      <c r="D355" s="54"/>
      <c r="E355" s="55"/>
      <c r="F355" s="56"/>
      <c r="G355" s="57"/>
      <c r="H355" s="57"/>
      <c r="I355" s="58"/>
      <c r="J355" s="58"/>
      <c r="K355" s="57"/>
      <c r="L355" s="57"/>
      <c r="M355" s="58"/>
      <c r="N355" s="56"/>
      <c r="O355" s="57"/>
      <c r="P355" s="57"/>
      <c r="Q355" s="58"/>
      <c r="R355" s="56"/>
      <c r="S355" s="49"/>
      <c r="T355" s="59"/>
      <c r="U355" s="49"/>
      <c r="V355" s="60"/>
      <c r="W355" s="49"/>
      <c r="X355" s="60"/>
      <c r="Y355" s="49"/>
      <c r="Z355" s="49"/>
      <c r="AA355" s="49"/>
      <c r="AB355" s="49"/>
    </row>
    <row r="356" spans="1:28">
      <c r="A356" s="49"/>
      <c r="B356" s="52"/>
      <c r="C356" s="53"/>
      <c r="D356" s="54"/>
      <c r="E356" s="55"/>
      <c r="F356" s="56"/>
      <c r="G356" s="57"/>
      <c r="H356" s="57"/>
      <c r="I356" s="58"/>
      <c r="J356" s="58"/>
      <c r="K356" s="57"/>
      <c r="L356" s="57"/>
      <c r="M356" s="58"/>
      <c r="N356" s="56"/>
      <c r="O356" s="57"/>
      <c r="P356" s="57"/>
      <c r="Q356" s="58"/>
      <c r="R356" s="56"/>
      <c r="S356" s="49"/>
      <c r="T356" s="59"/>
      <c r="U356" s="49"/>
      <c r="V356" s="60"/>
      <c r="W356" s="49"/>
      <c r="X356" s="60"/>
      <c r="Y356" s="49"/>
      <c r="Z356" s="49"/>
      <c r="AA356" s="49"/>
      <c r="AB356" s="49"/>
    </row>
    <row r="357" spans="1:28">
      <c r="A357" s="49"/>
      <c r="B357" s="52"/>
      <c r="C357" s="53"/>
      <c r="D357" s="54"/>
      <c r="E357" s="55"/>
      <c r="F357" s="56"/>
      <c r="G357" s="57"/>
      <c r="H357" s="57"/>
      <c r="I357" s="58"/>
      <c r="J357" s="58"/>
      <c r="K357" s="57"/>
      <c r="L357" s="57"/>
      <c r="M357" s="58"/>
      <c r="N357" s="56"/>
      <c r="O357" s="57"/>
      <c r="P357" s="57"/>
      <c r="Q357" s="58"/>
      <c r="R357" s="56"/>
      <c r="S357" s="49"/>
      <c r="T357" s="59"/>
      <c r="U357" s="49"/>
      <c r="V357" s="60"/>
      <c r="W357" s="49"/>
      <c r="X357" s="60"/>
      <c r="Y357" s="49"/>
      <c r="Z357" s="49"/>
      <c r="AA357" s="49"/>
      <c r="AB357" s="49"/>
    </row>
    <row r="358" spans="1:28">
      <c r="A358" s="49"/>
      <c r="B358" s="52"/>
      <c r="C358" s="53"/>
      <c r="D358" s="54"/>
      <c r="E358" s="55"/>
      <c r="F358" s="56"/>
      <c r="G358" s="57"/>
      <c r="H358" s="57"/>
      <c r="I358" s="58"/>
      <c r="J358" s="58"/>
      <c r="K358" s="57"/>
      <c r="L358" s="57"/>
      <c r="M358" s="58"/>
      <c r="N358" s="56"/>
      <c r="O358" s="57"/>
      <c r="P358" s="57"/>
      <c r="Q358" s="58"/>
      <c r="R358" s="56"/>
      <c r="S358" s="49"/>
      <c r="T358" s="59"/>
      <c r="U358" s="49"/>
      <c r="V358" s="60"/>
      <c r="W358" s="49"/>
      <c r="X358" s="60"/>
      <c r="Y358" s="49"/>
      <c r="Z358" s="49"/>
      <c r="AA358" s="49"/>
      <c r="AB358" s="49"/>
    </row>
    <row r="359" spans="1:28">
      <c r="A359" s="49"/>
      <c r="B359" s="52"/>
      <c r="C359" s="53"/>
      <c r="D359" s="54"/>
      <c r="E359" s="55"/>
      <c r="F359" s="56"/>
      <c r="G359" s="57"/>
      <c r="H359" s="57"/>
      <c r="I359" s="58"/>
      <c r="J359" s="58"/>
      <c r="K359" s="57"/>
      <c r="L359" s="57"/>
      <c r="M359" s="58"/>
      <c r="N359" s="56"/>
      <c r="O359" s="57"/>
      <c r="P359" s="57"/>
      <c r="Q359" s="58"/>
      <c r="R359" s="56"/>
      <c r="S359" s="49"/>
      <c r="T359" s="59"/>
      <c r="U359" s="49"/>
      <c r="V359" s="60"/>
      <c r="W359" s="49"/>
      <c r="X359" s="60"/>
      <c r="Y359" s="49"/>
      <c r="Z359" s="49"/>
      <c r="AA359" s="49"/>
      <c r="AB359" s="49"/>
    </row>
    <row r="360" spans="1:28">
      <c r="A360" s="49"/>
      <c r="B360" s="52"/>
      <c r="C360" s="53"/>
      <c r="D360" s="54"/>
      <c r="E360" s="55"/>
      <c r="F360" s="56"/>
      <c r="G360" s="57"/>
      <c r="H360" s="57"/>
      <c r="I360" s="58"/>
      <c r="J360" s="58"/>
      <c r="K360" s="57"/>
      <c r="L360" s="57"/>
      <c r="M360" s="58"/>
      <c r="N360" s="56"/>
      <c r="O360" s="57"/>
      <c r="P360" s="57"/>
      <c r="Q360" s="58"/>
      <c r="R360" s="56"/>
      <c r="S360" s="49"/>
      <c r="T360" s="59"/>
      <c r="U360" s="49"/>
      <c r="V360" s="60"/>
      <c r="W360" s="49"/>
      <c r="X360" s="60"/>
      <c r="Y360" s="49"/>
      <c r="Z360" s="49"/>
      <c r="AA360" s="49"/>
      <c r="AB360" s="49"/>
    </row>
    <row r="361" spans="1:28">
      <c r="A361" s="49"/>
      <c r="B361" s="52"/>
      <c r="C361" s="53"/>
      <c r="D361" s="54"/>
      <c r="E361" s="55"/>
      <c r="F361" s="56"/>
      <c r="G361" s="57"/>
      <c r="H361" s="57"/>
      <c r="I361" s="58"/>
      <c r="J361" s="58"/>
      <c r="K361" s="57"/>
      <c r="L361" s="57"/>
      <c r="M361" s="58"/>
      <c r="N361" s="56"/>
      <c r="O361" s="57"/>
      <c r="P361" s="57"/>
      <c r="Q361" s="58"/>
      <c r="R361" s="56"/>
      <c r="S361" s="49"/>
      <c r="T361" s="59"/>
      <c r="U361" s="49"/>
      <c r="V361" s="60"/>
      <c r="W361" s="49"/>
      <c r="X361" s="60"/>
      <c r="Y361" s="49"/>
      <c r="Z361" s="49"/>
      <c r="AA361" s="49"/>
      <c r="AB361" s="49"/>
    </row>
    <row r="362" spans="1:28">
      <c r="A362" s="49"/>
      <c r="B362" s="52"/>
      <c r="C362" s="53"/>
      <c r="D362" s="54"/>
      <c r="E362" s="55"/>
      <c r="F362" s="56"/>
      <c r="G362" s="57"/>
      <c r="H362" s="57"/>
      <c r="I362" s="58"/>
      <c r="J362" s="58"/>
      <c r="K362" s="57"/>
      <c r="L362" s="57"/>
      <c r="M362" s="58"/>
      <c r="N362" s="56"/>
      <c r="O362" s="57"/>
      <c r="P362" s="57"/>
      <c r="Q362" s="58"/>
      <c r="R362" s="56"/>
      <c r="S362" s="49"/>
      <c r="T362" s="59"/>
      <c r="U362" s="49"/>
      <c r="V362" s="60"/>
      <c r="W362" s="49"/>
      <c r="X362" s="60"/>
      <c r="Y362" s="49"/>
      <c r="Z362" s="49"/>
      <c r="AA362" s="49"/>
      <c r="AB362" s="49"/>
    </row>
    <row r="363" spans="1:28">
      <c r="A363" s="49"/>
      <c r="B363" s="52"/>
      <c r="C363" s="53"/>
      <c r="D363" s="54"/>
      <c r="E363" s="55"/>
      <c r="F363" s="56"/>
      <c r="G363" s="57"/>
      <c r="H363" s="57"/>
      <c r="I363" s="58"/>
      <c r="J363" s="58"/>
      <c r="K363" s="57"/>
      <c r="L363" s="57"/>
      <c r="M363" s="58"/>
      <c r="N363" s="56"/>
      <c r="O363" s="57"/>
      <c r="P363" s="57"/>
      <c r="Q363" s="58"/>
      <c r="R363" s="56"/>
      <c r="S363" s="49"/>
      <c r="T363" s="59"/>
      <c r="U363" s="49"/>
      <c r="V363" s="60"/>
      <c r="W363" s="49"/>
      <c r="X363" s="60"/>
      <c r="Y363" s="49"/>
      <c r="Z363" s="49"/>
      <c r="AA363" s="49"/>
      <c r="AB363" s="49"/>
    </row>
    <row r="364" spans="1:28">
      <c r="A364" s="49"/>
      <c r="B364" s="52"/>
      <c r="C364" s="53"/>
      <c r="D364" s="54"/>
      <c r="E364" s="55"/>
      <c r="F364" s="56"/>
      <c r="G364" s="57"/>
      <c r="H364" s="57"/>
      <c r="I364" s="58"/>
      <c r="J364" s="58"/>
      <c r="K364" s="57"/>
      <c r="L364" s="57"/>
      <c r="M364" s="58"/>
      <c r="N364" s="56"/>
      <c r="O364" s="57"/>
      <c r="P364" s="57"/>
      <c r="Q364" s="58"/>
      <c r="R364" s="56"/>
      <c r="S364" s="49"/>
      <c r="T364" s="59"/>
      <c r="U364" s="49"/>
      <c r="V364" s="60"/>
      <c r="W364" s="49"/>
      <c r="X364" s="60"/>
      <c r="Y364" s="49"/>
      <c r="Z364" s="49"/>
      <c r="AA364" s="49"/>
      <c r="AB364" s="49"/>
    </row>
    <row r="365" spans="1:28">
      <c r="A365" s="49"/>
      <c r="B365" s="52"/>
      <c r="C365" s="53"/>
      <c r="D365" s="54"/>
      <c r="E365" s="55"/>
      <c r="F365" s="56"/>
      <c r="G365" s="57"/>
      <c r="H365" s="57"/>
      <c r="I365" s="58"/>
      <c r="J365" s="58"/>
      <c r="K365" s="57"/>
      <c r="L365" s="57"/>
      <c r="M365" s="58"/>
      <c r="N365" s="56"/>
      <c r="O365" s="57"/>
      <c r="P365" s="57"/>
      <c r="Q365" s="58"/>
      <c r="R365" s="56"/>
      <c r="S365" s="49"/>
      <c r="T365" s="59"/>
      <c r="U365" s="49"/>
      <c r="V365" s="60"/>
      <c r="W365" s="49"/>
      <c r="X365" s="60"/>
      <c r="Y365" s="49"/>
      <c r="Z365" s="49"/>
      <c r="AA365" s="49"/>
      <c r="AB365" s="49"/>
    </row>
    <row r="366" spans="1:28">
      <c r="A366" s="49"/>
      <c r="B366" s="52"/>
      <c r="C366" s="53"/>
      <c r="D366" s="54"/>
      <c r="E366" s="55"/>
      <c r="F366" s="56"/>
      <c r="G366" s="57"/>
      <c r="H366" s="57"/>
      <c r="I366" s="58"/>
      <c r="J366" s="58"/>
      <c r="K366" s="57"/>
      <c r="L366" s="57"/>
      <c r="M366" s="58"/>
      <c r="N366" s="56"/>
      <c r="O366" s="57"/>
      <c r="P366" s="57"/>
      <c r="Q366" s="58"/>
      <c r="R366" s="56"/>
      <c r="S366" s="49"/>
      <c r="T366" s="59"/>
      <c r="U366" s="49"/>
      <c r="V366" s="60"/>
      <c r="W366" s="49"/>
      <c r="X366" s="60"/>
      <c r="Y366" s="49"/>
      <c r="Z366" s="49"/>
      <c r="AA366" s="49"/>
      <c r="AB366" s="49"/>
    </row>
    <row r="367" spans="1:28">
      <c r="A367" s="49"/>
      <c r="B367" s="52"/>
      <c r="C367" s="53"/>
      <c r="D367" s="54"/>
      <c r="E367" s="55"/>
      <c r="F367" s="56"/>
      <c r="G367" s="57"/>
      <c r="H367" s="57"/>
      <c r="I367" s="58"/>
      <c r="J367" s="58"/>
      <c r="K367" s="57"/>
      <c r="L367" s="57"/>
      <c r="M367" s="58"/>
      <c r="N367" s="56"/>
      <c r="O367" s="57"/>
      <c r="P367" s="57"/>
      <c r="Q367" s="58"/>
      <c r="R367" s="56"/>
      <c r="S367" s="49"/>
      <c r="T367" s="59"/>
      <c r="U367" s="49"/>
      <c r="V367" s="60"/>
      <c r="W367" s="49"/>
      <c r="X367" s="60"/>
      <c r="Y367" s="49"/>
      <c r="Z367" s="49"/>
      <c r="AA367" s="49"/>
      <c r="AB367" s="49"/>
    </row>
    <row r="368" spans="1:28">
      <c r="A368" s="49"/>
      <c r="B368" s="52"/>
      <c r="C368" s="53"/>
      <c r="D368" s="54"/>
      <c r="E368" s="55"/>
      <c r="F368" s="56"/>
      <c r="G368" s="57"/>
      <c r="H368" s="57"/>
      <c r="I368" s="58"/>
      <c r="J368" s="58"/>
      <c r="K368" s="57"/>
      <c r="L368" s="57"/>
      <c r="M368" s="58"/>
      <c r="N368" s="56"/>
      <c r="O368" s="57"/>
      <c r="P368" s="57"/>
      <c r="Q368" s="58"/>
      <c r="R368" s="56"/>
      <c r="S368" s="49"/>
      <c r="T368" s="59"/>
      <c r="U368" s="49"/>
      <c r="V368" s="60"/>
      <c r="W368" s="49"/>
      <c r="X368" s="60"/>
      <c r="Y368" s="49"/>
      <c r="Z368" s="49"/>
      <c r="AA368" s="49"/>
      <c r="AB368" s="49"/>
    </row>
    <row r="369" spans="1:28">
      <c r="A369" s="49"/>
      <c r="B369" s="52"/>
      <c r="C369" s="53"/>
      <c r="D369" s="54"/>
      <c r="E369" s="55"/>
      <c r="F369" s="56"/>
      <c r="G369" s="57"/>
      <c r="H369" s="57"/>
      <c r="I369" s="58"/>
      <c r="J369" s="58"/>
      <c r="K369" s="57"/>
      <c r="L369" s="57"/>
      <c r="M369" s="58"/>
      <c r="N369" s="56"/>
      <c r="O369" s="57"/>
      <c r="P369" s="57"/>
      <c r="Q369" s="58"/>
      <c r="R369" s="56"/>
      <c r="S369" s="49"/>
      <c r="T369" s="59"/>
      <c r="U369" s="49"/>
      <c r="V369" s="60"/>
      <c r="W369" s="49"/>
      <c r="X369" s="60"/>
      <c r="Y369" s="49"/>
      <c r="Z369" s="49"/>
      <c r="AA369" s="49"/>
      <c r="AB369" s="49"/>
    </row>
    <row r="370" spans="1:28">
      <c r="A370" s="49"/>
      <c r="B370" s="52"/>
      <c r="C370" s="53"/>
      <c r="D370" s="54"/>
      <c r="E370" s="55"/>
      <c r="F370" s="56"/>
      <c r="G370" s="57"/>
      <c r="H370" s="57"/>
      <c r="I370" s="58"/>
      <c r="J370" s="58"/>
      <c r="K370" s="57"/>
      <c r="L370" s="57"/>
      <c r="M370" s="58"/>
      <c r="N370" s="56"/>
      <c r="O370" s="57"/>
      <c r="P370" s="57"/>
      <c r="Q370" s="58"/>
      <c r="R370" s="56"/>
      <c r="S370" s="49"/>
      <c r="T370" s="59"/>
      <c r="U370" s="49"/>
      <c r="V370" s="60"/>
      <c r="W370" s="49"/>
      <c r="X370" s="60"/>
      <c r="Y370" s="49"/>
      <c r="Z370" s="49"/>
      <c r="AA370" s="49"/>
      <c r="AB370" s="49"/>
    </row>
    <row r="371" spans="1:28">
      <c r="A371" s="49"/>
      <c r="B371" s="52"/>
      <c r="C371" s="53"/>
      <c r="D371" s="54"/>
      <c r="E371" s="55"/>
      <c r="F371" s="56"/>
      <c r="G371" s="57"/>
      <c r="H371" s="57"/>
      <c r="I371" s="58"/>
      <c r="J371" s="58"/>
      <c r="K371" s="57"/>
      <c r="L371" s="57"/>
      <c r="M371" s="58"/>
      <c r="N371" s="56"/>
      <c r="O371" s="57"/>
      <c r="P371" s="57"/>
      <c r="Q371" s="58"/>
      <c r="R371" s="56"/>
      <c r="S371" s="49"/>
      <c r="T371" s="59"/>
      <c r="U371" s="49"/>
      <c r="V371" s="60"/>
      <c r="W371" s="49"/>
      <c r="X371" s="60"/>
      <c r="Y371" s="49"/>
      <c r="Z371" s="49"/>
      <c r="AA371" s="49"/>
      <c r="AB371" s="49"/>
    </row>
    <row r="372" spans="1:28">
      <c r="A372" s="49"/>
      <c r="B372" s="52"/>
      <c r="C372" s="53"/>
      <c r="D372" s="54"/>
      <c r="E372" s="55"/>
      <c r="F372" s="56"/>
      <c r="G372" s="57"/>
      <c r="H372" s="57"/>
      <c r="I372" s="58"/>
      <c r="J372" s="58"/>
      <c r="K372" s="57"/>
      <c r="L372" s="57"/>
      <c r="M372" s="58"/>
      <c r="N372" s="56"/>
      <c r="O372" s="57"/>
      <c r="P372" s="57"/>
      <c r="Q372" s="58"/>
      <c r="R372" s="56"/>
      <c r="S372" s="49"/>
      <c r="T372" s="59"/>
      <c r="U372" s="49"/>
      <c r="V372" s="60"/>
      <c r="W372" s="49"/>
      <c r="X372" s="60"/>
      <c r="Y372" s="49"/>
      <c r="Z372" s="49"/>
      <c r="AA372" s="49"/>
      <c r="AB372" s="49"/>
    </row>
    <row r="373" spans="1:28">
      <c r="A373" s="49"/>
      <c r="B373" s="52"/>
      <c r="C373" s="53"/>
      <c r="D373" s="54"/>
      <c r="E373" s="55"/>
      <c r="F373" s="56"/>
      <c r="G373" s="57"/>
      <c r="H373" s="57"/>
      <c r="I373" s="58"/>
      <c r="J373" s="58"/>
      <c r="K373" s="57"/>
      <c r="L373" s="57"/>
      <c r="M373" s="58"/>
      <c r="N373" s="56"/>
      <c r="O373" s="57"/>
      <c r="P373" s="57"/>
      <c r="Q373" s="58"/>
      <c r="R373" s="56"/>
      <c r="S373" s="49"/>
      <c r="T373" s="59"/>
      <c r="U373" s="49"/>
      <c r="V373" s="60"/>
      <c r="W373" s="49"/>
      <c r="X373" s="60"/>
      <c r="Y373" s="49"/>
      <c r="Z373" s="49"/>
      <c r="AA373" s="49"/>
      <c r="AB373" s="49"/>
    </row>
    <row r="374" spans="1:28">
      <c r="A374" s="49"/>
      <c r="B374" s="52"/>
      <c r="C374" s="53"/>
      <c r="D374" s="54"/>
      <c r="E374" s="55"/>
      <c r="F374" s="56"/>
      <c r="G374" s="57"/>
      <c r="H374" s="57"/>
      <c r="I374" s="58"/>
      <c r="J374" s="58"/>
      <c r="K374" s="57"/>
      <c r="L374" s="57"/>
      <c r="M374" s="58"/>
      <c r="N374" s="56"/>
      <c r="O374" s="57"/>
      <c r="P374" s="57"/>
      <c r="Q374" s="58"/>
      <c r="R374" s="56"/>
      <c r="S374" s="49"/>
      <c r="T374" s="59"/>
      <c r="U374" s="49"/>
      <c r="V374" s="60"/>
      <c r="W374" s="49"/>
      <c r="X374" s="60"/>
      <c r="Y374" s="49"/>
      <c r="Z374" s="49"/>
      <c r="AA374" s="49"/>
      <c r="AB374" s="49"/>
    </row>
    <row r="375" spans="1:28">
      <c r="A375" s="49"/>
      <c r="B375" s="52"/>
      <c r="C375" s="53"/>
      <c r="D375" s="54"/>
      <c r="E375" s="55"/>
      <c r="F375" s="56"/>
      <c r="G375" s="57"/>
      <c r="H375" s="57"/>
      <c r="I375" s="58"/>
      <c r="J375" s="58"/>
      <c r="K375" s="57"/>
      <c r="L375" s="57"/>
      <c r="M375" s="58"/>
      <c r="N375" s="56"/>
      <c r="O375" s="57"/>
      <c r="P375" s="57"/>
      <c r="Q375" s="58"/>
      <c r="R375" s="56"/>
      <c r="S375" s="49"/>
      <c r="T375" s="59"/>
      <c r="U375" s="49"/>
      <c r="V375" s="60"/>
      <c r="W375" s="49"/>
      <c r="X375" s="60"/>
      <c r="Y375" s="49"/>
      <c r="Z375" s="49"/>
      <c r="AA375" s="49"/>
      <c r="AB375" s="49"/>
    </row>
    <row r="376" spans="1:28">
      <c r="A376" s="49"/>
      <c r="B376" s="52"/>
      <c r="C376" s="53"/>
      <c r="D376" s="54"/>
      <c r="E376" s="55"/>
      <c r="F376" s="56"/>
      <c r="G376" s="57"/>
      <c r="H376" s="57"/>
      <c r="I376" s="58"/>
      <c r="J376" s="58"/>
      <c r="K376" s="57"/>
      <c r="L376" s="57"/>
      <c r="M376" s="58"/>
      <c r="N376" s="56"/>
      <c r="O376" s="57"/>
      <c r="P376" s="57"/>
      <c r="Q376" s="58"/>
      <c r="R376" s="56"/>
      <c r="S376" s="49"/>
      <c r="T376" s="59"/>
      <c r="U376" s="49"/>
      <c r="V376" s="60"/>
      <c r="W376" s="49"/>
      <c r="X376" s="60"/>
      <c r="Y376" s="49"/>
      <c r="Z376" s="49"/>
      <c r="AA376" s="49"/>
      <c r="AB376" s="49"/>
    </row>
    <row r="377" spans="1:28">
      <c r="A377" s="49"/>
      <c r="B377" s="52"/>
      <c r="C377" s="53"/>
      <c r="D377" s="54"/>
      <c r="E377" s="55"/>
      <c r="F377" s="56"/>
      <c r="G377" s="57"/>
      <c r="H377" s="57"/>
      <c r="I377" s="58"/>
      <c r="J377" s="58"/>
      <c r="K377" s="57"/>
      <c r="L377" s="57"/>
      <c r="M377" s="58"/>
      <c r="N377" s="56"/>
      <c r="O377" s="57"/>
      <c r="P377" s="57"/>
      <c r="Q377" s="58"/>
      <c r="R377" s="56"/>
      <c r="S377" s="49"/>
      <c r="T377" s="59"/>
      <c r="U377" s="49"/>
      <c r="V377" s="60"/>
      <c r="W377" s="49"/>
      <c r="X377" s="60"/>
      <c r="Y377" s="49"/>
      <c r="Z377" s="49"/>
      <c r="AA377" s="49"/>
      <c r="AB377" s="49"/>
    </row>
    <row r="378" spans="1:28">
      <c r="A378" s="49"/>
      <c r="B378" s="52"/>
      <c r="C378" s="53"/>
      <c r="D378" s="54"/>
      <c r="E378" s="55"/>
      <c r="F378" s="56"/>
      <c r="G378" s="57"/>
      <c r="H378" s="57"/>
      <c r="I378" s="58"/>
      <c r="J378" s="58"/>
      <c r="K378" s="57"/>
      <c r="L378" s="57"/>
      <c r="M378" s="58"/>
      <c r="N378" s="56"/>
      <c r="O378" s="57"/>
      <c r="P378" s="57"/>
      <c r="Q378" s="58"/>
      <c r="R378" s="56"/>
      <c r="S378" s="49"/>
      <c r="T378" s="59"/>
      <c r="U378" s="49"/>
      <c r="V378" s="60"/>
      <c r="W378" s="49"/>
      <c r="X378" s="60"/>
      <c r="Y378" s="49"/>
      <c r="Z378" s="49"/>
      <c r="AA378" s="49"/>
      <c r="AB378" s="49"/>
    </row>
    <row r="379" spans="1:28">
      <c r="A379" s="49"/>
      <c r="B379" s="52"/>
      <c r="C379" s="53"/>
      <c r="D379" s="54"/>
      <c r="E379" s="55"/>
      <c r="F379" s="56"/>
      <c r="G379" s="57"/>
      <c r="H379" s="57"/>
      <c r="I379" s="58"/>
      <c r="J379" s="58"/>
      <c r="K379" s="57"/>
      <c r="L379" s="57"/>
      <c r="M379" s="58"/>
      <c r="N379" s="56"/>
      <c r="O379" s="57"/>
      <c r="P379" s="57"/>
      <c r="Q379" s="58"/>
      <c r="R379" s="56"/>
      <c r="S379" s="49"/>
      <c r="T379" s="59"/>
      <c r="U379" s="49"/>
      <c r="V379" s="60"/>
      <c r="W379" s="49"/>
      <c r="X379" s="60"/>
      <c r="Y379" s="49"/>
      <c r="Z379" s="49"/>
      <c r="AA379" s="49"/>
      <c r="AB379" s="49"/>
    </row>
    <row r="380" spans="1:28">
      <c r="A380" s="49"/>
      <c r="B380" s="52"/>
      <c r="C380" s="53"/>
      <c r="D380" s="54"/>
      <c r="E380" s="55"/>
      <c r="F380" s="56"/>
      <c r="G380" s="57"/>
      <c r="H380" s="57"/>
      <c r="I380" s="58"/>
      <c r="J380" s="58"/>
      <c r="K380" s="57"/>
      <c r="L380" s="57"/>
      <c r="M380" s="58"/>
      <c r="N380" s="56"/>
      <c r="O380" s="57"/>
      <c r="P380" s="57"/>
      <c r="Q380" s="58"/>
      <c r="R380" s="56"/>
      <c r="S380" s="49"/>
      <c r="T380" s="59"/>
      <c r="U380" s="49"/>
      <c r="V380" s="60"/>
      <c r="W380" s="49"/>
      <c r="X380" s="60"/>
      <c r="Y380" s="49"/>
      <c r="Z380" s="49"/>
      <c r="AA380" s="49"/>
      <c r="AB380" s="49"/>
    </row>
    <row r="381" spans="1:28">
      <c r="A381" s="49"/>
      <c r="B381" s="52"/>
      <c r="C381" s="53"/>
      <c r="D381" s="54"/>
      <c r="E381" s="55"/>
      <c r="F381" s="56"/>
      <c r="G381" s="57"/>
      <c r="H381" s="57"/>
      <c r="I381" s="58"/>
      <c r="J381" s="58"/>
      <c r="K381" s="57"/>
      <c r="L381" s="57"/>
      <c r="M381" s="58"/>
      <c r="N381" s="56"/>
      <c r="O381" s="57"/>
      <c r="P381" s="57"/>
      <c r="Q381" s="58"/>
      <c r="R381" s="56"/>
      <c r="S381" s="49"/>
      <c r="T381" s="59"/>
      <c r="U381" s="49"/>
      <c r="V381" s="60"/>
      <c r="W381" s="49"/>
      <c r="X381" s="60"/>
      <c r="Y381" s="49"/>
      <c r="Z381" s="49"/>
      <c r="AA381" s="49"/>
      <c r="AB381" s="49"/>
    </row>
    <row r="382" spans="1:28">
      <c r="A382" s="49"/>
      <c r="B382" s="52"/>
      <c r="C382" s="53"/>
      <c r="D382" s="54"/>
      <c r="E382" s="55"/>
      <c r="F382" s="56"/>
      <c r="G382" s="57"/>
      <c r="H382" s="57"/>
      <c r="I382" s="58"/>
      <c r="J382" s="58"/>
      <c r="K382" s="57"/>
      <c r="L382" s="57"/>
      <c r="M382" s="58"/>
      <c r="N382" s="56"/>
      <c r="O382" s="57"/>
      <c r="P382" s="57"/>
      <c r="Q382" s="58"/>
      <c r="R382" s="56"/>
      <c r="S382" s="49"/>
      <c r="T382" s="59"/>
      <c r="U382" s="49"/>
      <c r="V382" s="60"/>
      <c r="W382" s="49"/>
      <c r="X382" s="60"/>
      <c r="Y382" s="49"/>
      <c r="Z382" s="49"/>
      <c r="AA382" s="49"/>
      <c r="AB382" s="49"/>
    </row>
    <row r="383" spans="1:28">
      <c r="A383" s="49"/>
      <c r="B383" s="52"/>
      <c r="C383" s="53"/>
      <c r="D383" s="54"/>
      <c r="E383" s="55"/>
      <c r="F383" s="56"/>
      <c r="G383" s="57"/>
      <c r="H383" s="57"/>
      <c r="I383" s="58"/>
      <c r="J383" s="58"/>
      <c r="K383" s="57"/>
      <c r="L383" s="57"/>
      <c r="M383" s="58"/>
      <c r="N383" s="56"/>
      <c r="O383" s="57"/>
      <c r="P383" s="57"/>
      <c r="Q383" s="58"/>
      <c r="R383" s="56"/>
      <c r="S383" s="49"/>
      <c r="T383" s="59"/>
      <c r="U383" s="49"/>
      <c r="V383" s="60"/>
      <c r="W383" s="49"/>
      <c r="X383" s="60"/>
      <c r="Y383" s="49"/>
      <c r="Z383" s="49"/>
      <c r="AA383" s="49"/>
      <c r="AB383" s="49"/>
    </row>
    <row r="384" spans="1:28">
      <c r="A384" s="49"/>
      <c r="B384" s="52"/>
      <c r="C384" s="53"/>
      <c r="D384" s="54"/>
      <c r="E384" s="55"/>
      <c r="F384" s="56"/>
      <c r="G384" s="57"/>
      <c r="H384" s="57"/>
      <c r="I384" s="58"/>
      <c r="J384" s="58"/>
      <c r="K384" s="57"/>
      <c r="L384" s="57"/>
      <c r="M384" s="58"/>
      <c r="N384" s="56"/>
      <c r="O384" s="57"/>
      <c r="P384" s="57"/>
      <c r="Q384" s="58"/>
      <c r="R384" s="56"/>
      <c r="S384" s="49"/>
      <c r="T384" s="59"/>
      <c r="U384" s="49"/>
      <c r="V384" s="60"/>
      <c r="W384" s="49"/>
      <c r="X384" s="60"/>
      <c r="Y384" s="49"/>
      <c r="Z384" s="49"/>
      <c r="AA384" s="49"/>
      <c r="AB384" s="49"/>
    </row>
    <row r="385" spans="1:28">
      <c r="A385" s="49"/>
      <c r="B385" s="52"/>
      <c r="C385" s="53"/>
      <c r="D385" s="54"/>
      <c r="E385" s="55"/>
      <c r="F385" s="56"/>
      <c r="G385" s="57"/>
      <c r="H385" s="57"/>
      <c r="I385" s="58"/>
      <c r="J385" s="58"/>
      <c r="K385" s="57"/>
      <c r="L385" s="57"/>
      <c r="M385" s="58"/>
      <c r="N385" s="56"/>
      <c r="O385" s="57"/>
      <c r="P385" s="57"/>
      <c r="Q385" s="58"/>
      <c r="R385" s="56"/>
      <c r="S385" s="49"/>
      <c r="T385" s="59"/>
      <c r="U385" s="49"/>
      <c r="V385" s="60"/>
      <c r="W385" s="49"/>
      <c r="X385" s="60"/>
      <c r="Y385" s="49"/>
      <c r="Z385" s="49"/>
      <c r="AA385" s="49"/>
      <c r="AB385" s="49"/>
    </row>
    <row r="386" spans="1:28">
      <c r="A386" s="49"/>
      <c r="B386" s="52"/>
      <c r="C386" s="53"/>
      <c r="D386" s="54"/>
      <c r="E386" s="55"/>
      <c r="F386" s="56"/>
      <c r="G386" s="57"/>
      <c r="H386" s="57"/>
      <c r="I386" s="58"/>
      <c r="J386" s="58"/>
      <c r="K386" s="57"/>
      <c r="L386" s="57"/>
      <c r="M386" s="58"/>
      <c r="N386" s="56"/>
      <c r="O386" s="57"/>
      <c r="P386" s="57"/>
      <c r="Q386" s="58"/>
      <c r="R386" s="56"/>
      <c r="S386" s="49"/>
      <c r="T386" s="59"/>
      <c r="U386" s="49"/>
      <c r="V386" s="60"/>
      <c r="W386" s="49"/>
      <c r="X386" s="60"/>
      <c r="Y386" s="49"/>
      <c r="Z386" s="49"/>
      <c r="AA386" s="49"/>
      <c r="AB386" s="49"/>
    </row>
    <row r="387" spans="1:28">
      <c r="A387" s="49"/>
      <c r="B387" s="52"/>
      <c r="C387" s="53"/>
      <c r="D387" s="54"/>
      <c r="E387" s="55"/>
      <c r="F387" s="56"/>
      <c r="G387" s="57"/>
      <c r="H387" s="57"/>
      <c r="I387" s="58"/>
      <c r="J387" s="58"/>
      <c r="K387" s="57"/>
      <c r="L387" s="57"/>
      <c r="M387" s="58"/>
      <c r="N387" s="56"/>
      <c r="O387" s="57"/>
      <c r="P387" s="57"/>
      <c r="Q387" s="58"/>
      <c r="R387" s="56"/>
      <c r="S387" s="49"/>
      <c r="T387" s="59"/>
      <c r="U387" s="49"/>
      <c r="V387" s="60"/>
      <c r="W387" s="49"/>
      <c r="X387" s="60"/>
      <c r="Y387" s="49"/>
      <c r="Z387" s="49"/>
      <c r="AA387" s="49"/>
      <c r="AB387" s="49"/>
    </row>
    <row r="388" spans="1:28">
      <c r="A388" s="49"/>
      <c r="B388" s="52"/>
      <c r="C388" s="53"/>
      <c r="D388" s="54"/>
      <c r="E388" s="55"/>
      <c r="F388" s="56"/>
      <c r="G388" s="57"/>
      <c r="H388" s="57"/>
      <c r="I388" s="58"/>
      <c r="J388" s="58"/>
      <c r="K388" s="57"/>
      <c r="L388" s="57"/>
      <c r="M388" s="58"/>
      <c r="N388" s="56"/>
      <c r="O388" s="57"/>
      <c r="P388" s="57"/>
      <c r="Q388" s="58"/>
      <c r="R388" s="56"/>
      <c r="S388" s="49"/>
      <c r="T388" s="59"/>
      <c r="U388" s="49"/>
      <c r="V388" s="60"/>
      <c r="W388" s="49"/>
      <c r="X388" s="60"/>
      <c r="Y388" s="49"/>
      <c r="Z388" s="49"/>
      <c r="AA388" s="49"/>
      <c r="AB388" s="49"/>
    </row>
    <row r="389" spans="1:28">
      <c r="A389" s="49"/>
      <c r="B389" s="52"/>
      <c r="C389" s="53"/>
      <c r="D389" s="54"/>
      <c r="E389" s="55"/>
      <c r="F389" s="56"/>
      <c r="G389" s="57"/>
      <c r="H389" s="57"/>
      <c r="I389" s="58"/>
      <c r="J389" s="58"/>
      <c r="K389" s="57"/>
      <c r="L389" s="57"/>
      <c r="M389" s="58"/>
      <c r="N389" s="56"/>
      <c r="O389" s="57"/>
      <c r="P389" s="57"/>
      <c r="Q389" s="58"/>
      <c r="R389" s="56"/>
      <c r="S389" s="49"/>
      <c r="T389" s="59"/>
      <c r="U389" s="49"/>
      <c r="V389" s="60"/>
      <c r="W389" s="49"/>
      <c r="X389" s="60"/>
      <c r="Y389" s="49"/>
      <c r="Z389" s="49"/>
      <c r="AA389" s="49"/>
      <c r="AB389" s="49"/>
    </row>
    <row r="390" spans="1:28">
      <c r="A390" s="49"/>
      <c r="B390" s="52"/>
      <c r="C390" s="53"/>
      <c r="D390" s="54"/>
      <c r="E390" s="55"/>
      <c r="F390" s="56"/>
      <c r="G390" s="57"/>
      <c r="H390" s="57"/>
      <c r="I390" s="58"/>
      <c r="J390" s="58"/>
      <c r="K390" s="57"/>
      <c r="L390" s="57"/>
      <c r="M390" s="58"/>
      <c r="N390" s="56"/>
      <c r="O390" s="57"/>
      <c r="P390" s="57"/>
      <c r="Q390" s="58"/>
      <c r="R390" s="56"/>
      <c r="S390" s="49"/>
      <c r="T390" s="59"/>
      <c r="U390" s="49"/>
      <c r="V390" s="60"/>
      <c r="W390" s="49"/>
      <c r="X390" s="60"/>
      <c r="Y390" s="49"/>
      <c r="Z390" s="49"/>
      <c r="AA390" s="49"/>
      <c r="AB390" s="49"/>
    </row>
    <row r="391" spans="1:28">
      <c r="A391" s="49"/>
      <c r="B391" s="52"/>
      <c r="C391" s="53"/>
      <c r="D391" s="54"/>
      <c r="E391" s="55"/>
      <c r="F391" s="56"/>
      <c r="G391" s="57"/>
      <c r="H391" s="57"/>
      <c r="I391" s="58"/>
      <c r="J391" s="58"/>
      <c r="K391" s="57"/>
      <c r="L391" s="57"/>
      <c r="M391" s="58"/>
      <c r="N391" s="56"/>
      <c r="O391" s="57"/>
      <c r="P391" s="57"/>
      <c r="Q391" s="58"/>
      <c r="R391" s="56"/>
      <c r="S391" s="49"/>
      <c r="T391" s="59"/>
      <c r="U391" s="49"/>
      <c r="V391" s="60"/>
      <c r="W391" s="49"/>
      <c r="X391" s="60"/>
      <c r="Y391" s="49"/>
      <c r="Z391" s="49"/>
      <c r="AA391" s="49"/>
      <c r="AB391" s="49"/>
    </row>
    <row r="392" spans="1:28">
      <c r="A392" s="49"/>
      <c r="B392" s="52"/>
      <c r="C392" s="53"/>
      <c r="D392" s="54"/>
      <c r="E392" s="55"/>
      <c r="F392" s="56"/>
      <c r="G392" s="57"/>
      <c r="H392" s="57"/>
      <c r="I392" s="58"/>
      <c r="J392" s="58"/>
      <c r="K392" s="57"/>
      <c r="L392" s="57"/>
      <c r="M392" s="58"/>
      <c r="N392" s="56"/>
      <c r="O392" s="57"/>
      <c r="P392" s="57"/>
      <c r="Q392" s="58"/>
      <c r="R392" s="56"/>
      <c r="S392" s="49"/>
      <c r="T392" s="59"/>
      <c r="U392" s="49"/>
      <c r="V392" s="60"/>
      <c r="W392" s="49"/>
      <c r="X392" s="60"/>
      <c r="Y392" s="49"/>
      <c r="Z392" s="49"/>
      <c r="AA392" s="49"/>
      <c r="AB392" s="49"/>
    </row>
    <row r="393" spans="1:28">
      <c r="A393" s="49"/>
      <c r="B393" s="52"/>
      <c r="C393" s="53"/>
      <c r="D393" s="54"/>
      <c r="E393" s="55"/>
      <c r="F393" s="56"/>
      <c r="G393" s="57"/>
      <c r="H393" s="57"/>
      <c r="I393" s="58"/>
      <c r="J393" s="58"/>
      <c r="K393" s="57"/>
      <c r="L393" s="57"/>
      <c r="M393" s="58"/>
      <c r="N393" s="56"/>
      <c r="O393" s="57"/>
      <c r="P393" s="57"/>
      <c r="Q393" s="58"/>
      <c r="R393" s="56"/>
      <c r="S393" s="49"/>
      <c r="T393" s="59"/>
      <c r="U393" s="49"/>
      <c r="V393" s="60"/>
      <c r="W393" s="49"/>
      <c r="X393" s="60"/>
      <c r="Y393" s="49"/>
      <c r="Z393" s="49"/>
      <c r="AA393" s="49"/>
      <c r="AB393" s="49"/>
    </row>
    <row r="394" spans="1:28">
      <c r="A394" s="49"/>
      <c r="B394" s="52"/>
      <c r="C394" s="53"/>
      <c r="D394" s="54"/>
      <c r="E394" s="55"/>
      <c r="F394" s="56"/>
      <c r="G394" s="57"/>
      <c r="H394" s="57"/>
      <c r="I394" s="58"/>
      <c r="J394" s="58"/>
      <c r="K394" s="57"/>
      <c r="L394" s="57"/>
      <c r="M394" s="58"/>
      <c r="N394" s="56"/>
      <c r="O394" s="57"/>
      <c r="P394" s="57"/>
      <c r="Q394" s="58"/>
      <c r="R394" s="56"/>
      <c r="S394" s="49"/>
      <c r="T394" s="59"/>
      <c r="U394" s="49"/>
      <c r="V394" s="60"/>
      <c r="W394" s="49"/>
      <c r="X394" s="60"/>
      <c r="Y394" s="49"/>
      <c r="Z394" s="49"/>
      <c r="AA394" s="49"/>
      <c r="AB394" s="49"/>
    </row>
    <row r="395" spans="1:28">
      <c r="A395" s="49"/>
      <c r="B395" s="52"/>
      <c r="C395" s="53"/>
      <c r="D395" s="54"/>
      <c r="E395" s="55"/>
      <c r="F395" s="56"/>
      <c r="G395" s="57"/>
      <c r="H395" s="57"/>
      <c r="I395" s="58"/>
      <c r="J395" s="58"/>
      <c r="K395" s="57"/>
      <c r="L395" s="57"/>
      <c r="M395" s="58"/>
      <c r="N395" s="56"/>
      <c r="O395" s="57"/>
      <c r="P395" s="57"/>
      <c r="Q395" s="58"/>
      <c r="R395" s="56"/>
      <c r="S395" s="49"/>
      <c r="T395" s="59"/>
      <c r="U395" s="49"/>
      <c r="V395" s="60"/>
      <c r="W395" s="49"/>
      <c r="X395" s="60"/>
      <c r="Y395" s="49"/>
      <c r="Z395" s="49"/>
      <c r="AA395" s="49"/>
      <c r="AB395" s="49"/>
    </row>
    <row r="396" spans="1:28">
      <c r="A396" s="49"/>
      <c r="B396" s="52"/>
      <c r="C396" s="53"/>
      <c r="D396" s="54"/>
      <c r="E396" s="55"/>
      <c r="F396" s="56"/>
      <c r="G396" s="57"/>
      <c r="H396" s="57"/>
      <c r="I396" s="58"/>
      <c r="J396" s="58"/>
      <c r="K396" s="57"/>
      <c r="L396" s="57"/>
      <c r="M396" s="58"/>
      <c r="N396" s="56"/>
      <c r="O396" s="57"/>
      <c r="P396" s="57"/>
      <c r="Q396" s="58"/>
      <c r="R396" s="56"/>
      <c r="S396" s="49"/>
      <c r="T396" s="59"/>
      <c r="U396" s="49"/>
      <c r="V396" s="60"/>
      <c r="W396" s="49"/>
      <c r="X396" s="60"/>
      <c r="Y396" s="49"/>
      <c r="Z396" s="49"/>
      <c r="AA396" s="49"/>
      <c r="AB396" s="49"/>
    </row>
    <row r="397" spans="1:28">
      <c r="A397" s="49"/>
      <c r="B397" s="52"/>
      <c r="C397" s="53"/>
      <c r="D397" s="54"/>
      <c r="E397" s="55"/>
      <c r="F397" s="56"/>
      <c r="G397" s="57"/>
      <c r="H397" s="57"/>
      <c r="I397" s="58"/>
      <c r="J397" s="58"/>
      <c r="K397" s="57"/>
      <c r="L397" s="57"/>
      <c r="M397" s="58"/>
      <c r="N397" s="56"/>
      <c r="O397" s="57"/>
      <c r="P397" s="57"/>
      <c r="Q397" s="58"/>
      <c r="R397" s="56"/>
      <c r="S397" s="49"/>
      <c r="T397" s="59"/>
      <c r="U397" s="49"/>
      <c r="V397" s="60"/>
      <c r="W397" s="49"/>
      <c r="X397" s="60"/>
      <c r="Y397" s="49"/>
      <c r="Z397" s="49"/>
      <c r="AA397" s="49"/>
      <c r="AB397" s="49"/>
    </row>
    <row r="398" spans="1:28">
      <c r="A398" s="49"/>
      <c r="B398" s="52"/>
      <c r="C398" s="53"/>
      <c r="D398" s="54"/>
      <c r="E398" s="55"/>
      <c r="F398" s="56"/>
      <c r="G398" s="57"/>
      <c r="H398" s="57"/>
      <c r="I398" s="58"/>
      <c r="J398" s="58"/>
      <c r="K398" s="57"/>
      <c r="L398" s="57"/>
      <c r="M398" s="58"/>
      <c r="N398" s="56"/>
      <c r="O398" s="57"/>
      <c r="P398" s="57"/>
      <c r="Q398" s="58"/>
      <c r="R398" s="56"/>
      <c r="S398" s="49"/>
      <c r="T398" s="59"/>
      <c r="U398" s="49"/>
      <c r="V398" s="60"/>
      <c r="W398" s="49"/>
      <c r="X398" s="60"/>
      <c r="Y398" s="49"/>
      <c r="Z398" s="49"/>
      <c r="AA398" s="49"/>
      <c r="AB398" s="49"/>
    </row>
    <row r="399" spans="1:28">
      <c r="A399" s="49"/>
      <c r="B399" s="52"/>
      <c r="C399" s="53"/>
      <c r="D399" s="54"/>
      <c r="E399" s="55"/>
      <c r="F399" s="56"/>
      <c r="G399" s="57"/>
      <c r="H399" s="57"/>
      <c r="I399" s="58"/>
      <c r="J399" s="58"/>
      <c r="K399" s="57"/>
      <c r="L399" s="57"/>
      <c r="M399" s="58"/>
      <c r="N399" s="56"/>
      <c r="O399" s="57"/>
      <c r="P399" s="57"/>
      <c r="Q399" s="58"/>
      <c r="R399" s="56"/>
      <c r="S399" s="49"/>
      <c r="T399" s="59"/>
      <c r="U399" s="49"/>
      <c r="V399" s="60"/>
      <c r="W399" s="49"/>
      <c r="X399" s="60"/>
      <c r="Y399" s="49"/>
      <c r="Z399" s="49"/>
      <c r="AA399" s="49"/>
      <c r="AB399" s="49"/>
    </row>
    <row r="400" spans="1:28">
      <c r="A400" s="49"/>
      <c r="B400" s="52"/>
      <c r="C400" s="53"/>
      <c r="D400" s="54"/>
      <c r="E400" s="55"/>
      <c r="F400" s="56"/>
      <c r="G400" s="57"/>
      <c r="H400" s="57"/>
      <c r="I400" s="58"/>
      <c r="J400" s="58"/>
      <c r="K400" s="57"/>
      <c r="L400" s="57"/>
      <c r="M400" s="58"/>
      <c r="N400" s="56"/>
      <c r="O400" s="57"/>
      <c r="P400" s="57"/>
      <c r="Q400" s="58"/>
      <c r="R400" s="56"/>
      <c r="S400" s="49"/>
      <c r="T400" s="59"/>
      <c r="U400" s="49"/>
      <c r="V400" s="60"/>
      <c r="W400" s="49"/>
      <c r="X400" s="60"/>
      <c r="Y400" s="49"/>
      <c r="Z400" s="49"/>
      <c r="AA400" s="49"/>
      <c r="AB400" s="49"/>
    </row>
    <row r="401" spans="1:28">
      <c r="A401" s="49"/>
      <c r="B401" s="52"/>
      <c r="C401" s="53"/>
      <c r="D401" s="54"/>
      <c r="E401" s="55"/>
      <c r="F401" s="56"/>
      <c r="G401" s="57"/>
      <c r="H401" s="57"/>
      <c r="I401" s="58"/>
      <c r="J401" s="58"/>
      <c r="K401" s="57"/>
      <c r="L401" s="57"/>
      <c r="M401" s="58"/>
      <c r="N401" s="56"/>
      <c r="O401" s="57"/>
      <c r="P401" s="57"/>
      <c r="Q401" s="58"/>
      <c r="R401" s="56"/>
      <c r="S401" s="49"/>
      <c r="T401" s="59"/>
      <c r="U401" s="49"/>
      <c r="V401" s="60"/>
      <c r="W401" s="49"/>
      <c r="X401" s="60"/>
      <c r="Y401" s="49"/>
      <c r="Z401" s="49"/>
      <c r="AA401" s="49"/>
      <c r="AB401" s="49"/>
    </row>
    <row r="402" spans="1:28">
      <c r="A402" s="49"/>
      <c r="B402" s="52"/>
      <c r="C402" s="53"/>
      <c r="D402" s="54"/>
      <c r="E402" s="55"/>
      <c r="F402" s="56"/>
      <c r="G402" s="57"/>
      <c r="H402" s="57"/>
      <c r="I402" s="58"/>
      <c r="J402" s="58"/>
      <c r="K402" s="57"/>
      <c r="L402" s="57"/>
      <c r="M402" s="58"/>
      <c r="N402" s="56"/>
      <c r="O402" s="57"/>
      <c r="P402" s="57"/>
      <c r="Q402" s="58"/>
      <c r="R402" s="56"/>
      <c r="S402" s="49"/>
      <c r="T402" s="59"/>
      <c r="U402" s="49"/>
      <c r="V402" s="60"/>
      <c r="W402" s="49"/>
      <c r="X402" s="60"/>
      <c r="Y402" s="49"/>
      <c r="Z402" s="49"/>
      <c r="AA402" s="49"/>
      <c r="AB402" s="49"/>
    </row>
    <row r="403" spans="1:28">
      <c r="A403" s="49"/>
      <c r="B403" s="52"/>
      <c r="C403" s="53"/>
      <c r="D403" s="54"/>
      <c r="E403" s="55"/>
      <c r="F403" s="56"/>
      <c r="G403" s="57"/>
      <c r="H403" s="57"/>
      <c r="I403" s="58"/>
      <c r="J403" s="58"/>
      <c r="K403" s="57"/>
      <c r="L403" s="57"/>
      <c r="M403" s="58"/>
      <c r="N403" s="56"/>
      <c r="O403" s="57"/>
      <c r="P403" s="57"/>
      <c r="Q403" s="58"/>
      <c r="R403" s="56"/>
      <c r="S403" s="49"/>
      <c r="T403" s="59"/>
      <c r="U403" s="49"/>
      <c r="V403" s="60"/>
      <c r="W403" s="49"/>
      <c r="X403" s="60"/>
      <c r="Y403" s="49"/>
      <c r="Z403" s="49"/>
      <c r="AA403" s="49"/>
      <c r="AB403" s="49"/>
    </row>
    <row r="404" spans="1:28">
      <c r="A404" s="49"/>
      <c r="B404" s="52"/>
      <c r="C404" s="53"/>
      <c r="D404" s="54"/>
      <c r="E404" s="55"/>
      <c r="F404" s="56"/>
      <c r="G404" s="57"/>
      <c r="H404" s="57"/>
      <c r="I404" s="58"/>
      <c r="J404" s="58"/>
      <c r="K404" s="57"/>
      <c r="L404" s="57"/>
      <c r="M404" s="58"/>
      <c r="N404" s="56"/>
      <c r="O404" s="57"/>
      <c r="P404" s="57"/>
      <c r="Q404" s="58"/>
      <c r="R404" s="56"/>
      <c r="S404" s="49"/>
      <c r="T404" s="59"/>
      <c r="U404" s="49"/>
      <c r="V404" s="60"/>
      <c r="W404" s="49"/>
      <c r="X404" s="60"/>
      <c r="Y404" s="49"/>
      <c r="Z404" s="49"/>
      <c r="AA404" s="49"/>
      <c r="AB404" s="49"/>
    </row>
    <row r="405" spans="1:28">
      <c r="A405" s="49"/>
      <c r="B405" s="52"/>
      <c r="C405" s="53"/>
      <c r="D405" s="54"/>
      <c r="E405" s="55"/>
      <c r="F405" s="56"/>
      <c r="G405" s="57"/>
      <c r="H405" s="57"/>
      <c r="I405" s="58"/>
      <c r="J405" s="58"/>
      <c r="K405" s="57"/>
      <c r="L405" s="57"/>
      <c r="M405" s="58"/>
      <c r="N405" s="56"/>
      <c r="O405" s="57"/>
      <c r="P405" s="57"/>
      <c r="Q405" s="58"/>
      <c r="R405" s="56"/>
      <c r="S405" s="49"/>
      <c r="T405" s="59"/>
      <c r="U405" s="49"/>
      <c r="V405" s="60"/>
      <c r="W405" s="49"/>
      <c r="X405" s="60"/>
      <c r="Y405" s="49"/>
      <c r="Z405" s="49"/>
      <c r="AA405" s="49"/>
      <c r="AB405" s="49"/>
    </row>
    <row r="406" spans="1:28">
      <c r="A406" s="49"/>
      <c r="B406" s="52"/>
      <c r="C406" s="53"/>
      <c r="D406" s="54"/>
      <c r="E406" s="55"/>
      <c r="F406" s="56"/>
      <c r="G406" s="57"/>
      <c r="H406" s="57"/>
      <c r="I406" s="58"/>
      <c r="J406" s="58"/>
      <c r="K406" s="57"/>
      <c r="L406" s="57"/>
      <c r="M406" s="58"/>
      <c r="N406" s="56"/>
      <c r="O406" s="57"/>
      <c r="P406" s="57"/>
      <c r="Q406" s="58"/>
      <c r="R406" s="56"/>
      <c r="S406" s="49"/>
      <c r="T406" s="59"/>
      <c r="U406" s="49"/>
      <c r="V406" s="60"/>
      <c r="W406" s="49"/>
      <c r="X406" s="60"/>
      <c r="Y406" s="49"/>
      <c r="Z406" s="49"/>
      <c r="AA406" s="49"/>
      <c r="AB406" s="49"/>
    </row>
    <row r="407" spans="1:28">
      <c r="A407" s="49"/>
      <c r="B407" s="52"/>
      <c r="C407" s="53"/>
      <c r="D407" s="54"/>
      <c r="E407" s="55"/>
      <c r="F407" s="56"/>
      <c r="G407" s="57"/>
      <c r="H407" s="57"/>
      <c r="I407" s="58"/>
      <c r="J407" s="58"/>
      <c r="K407" s="57"/>
      <c r="L407" s="57"/>
      <c r="M407" s="58"/>
      <c r="N407" s="56"/>
      <c r="O407" s="57"/>
      <c r="P407" s="57"/>
      <c r="Q407" s="58"/>
      <c r="R407" s="56"/>
      <c r="S407" s="49"/>
      <c r="T407" s="59"/>
      <c r="U407" s="49"/>
      <c r="V407" s="60"/>
      <c r="W407" s="49"/>
      <c r="X407" s="60"/>
      <c r="Y407" s="49"/>
      <c r="Z407" s="49"/>
      <c r="AA407" s="49"/>
      <c r="AB407" s="49"/>
    </row>
    <row r="408" spans="1:28">
      <c r="A408" s="49"/>
      <c r="B408" s="52"/>
      <c r="C408" s="53"/>
      <c r="D408" s="54"/>
      <c r="E408" s="55"/>
      <c r="F408" s="56"/>
      <c r="G408" s="57"/>
      <c r="H408" s="57"/>
      <c r="I408" s="58"/>
      <c r="J408" s="58"/>
      <c r="K408" s="57"/>
      <c r="L408" s="57"/>
      <c r="M408" s="58"/>
      <c r="N408" s="56"/>
      <c r="O408" s="57"/>
      <c r="P408" s="57"/>
      <c r="Q408" s="58"/>
      <c r="R408" s="56"/>
      <c r="S408" s="49"/>
      <c r="T408" s="59"/>
      <c r="U408" s="49"/>
      <c r="V408" s="60"/>
      <c r="W408" s="49"/>
      <c r="X408" s="60"/>
      <c r="Y408" s="49"/>
      <c r="Z408" s="49"/>
      <c r="AA408" s="49"/>
      <c r="AB408" s="49"/>
    </row>
    <row r="409" spans="1:28">
      <c r="A409" s="49"/>
      <c r="B409" s="52"/>
      <c r="C409" s="53"/>
      <c r="D409" s="54"/>
      <c r="E409" s="55"/>
      <c r="F409" s="56"/>
      <c r="G409" s="57"/>
      <c r="H409" s="57"/>
      <c r="I409" s="58"/>
      <c r="J409" s="58"/>
      <c r="K409" s="57"/>
      <c r="L409" s="57"/>
      <c r="M409" s="58"/>
      <c r="N409" s="56"/>
      <c r="O409" s="57"/>
      <c r="P409" s="57"/>
      <c r="Q409" s="58"/>
      <c r="R409" s="56"/>
      <c r="S409" s="49"/>
      <c r="T409" s="59"/>
      <c r="U409" s="49"/>
      <c r="V409" s="60"/>
      <c r="W409" s="49"/>
      <c r="X409" s="60"/>
      <c r="Y409" s="49"/>
      <c r="Z409" s="49"/>
      <c r="AA409" s="49"/>
      <c r="AB409" s="49"/>
    </row>
    <row r="410" spans="1:28">
      <c r="A410" s="49"/>
      <c r="B410" s="52"/>
      <c r="C410" s="53"/>
      <c r="D410" s="54"/>
      <c r="E410" s="55"/>
      <c r="F410" s="56"/>
      <c r="G410" s="57"/>
      <c r="H410" s="57"/>
      <c r="I410" s="58"/>
      <c r="J410" s="58"/>
      <c r="K410" s="57"/>
      <c r="L410" s="57"/>
      <c r="M410" s="58"/>
      <c r="N410" s="56"/>
      <c r="O410" s="57"/>
      <c r="P410" s="57"/>
      <c r="Q410" s="58"/>
      <c r="R410" s="56"/>
      <c r="S410" s="49"/>
      <c r="T410" s="59"/>
      <c r="U410" s="49"/>
      <c r="V410" s="60"/>
      <c r="W410" s="49"/>
      <c r="X410" s="60"/>
      <c r="Y410" s="49"/>
      <c r="Z410" s="49"/>
      <c r="AA410" s="49"/>
      <c r="AB410" s="49"/>
    </row>
    <row r="411" spans="1:28">
      <c r="A411" s="49"/>
      <c r="B411" s="52"/>
      <c r="C411" s="53"/>
      <c r="D411" s="54"/>
      <c r="E411" s="55"/>
      <c r="F411" s="56"/>
      <c r="G411" s="57"/>
      <c r="H411" s="57"/>
      <c r="I411" s="58"/>
      <c r="J411" s="58"/>
      <c r="K411" s="57"/>
      <c r="L411" s="57"/>
      <c r="M411" s="58"/>
      <c r="N411" s="56"/>
      <c r="O411" s="57"/>
      <c r="P411" s="57"/>
      <c r="Q411" s="58"/>
      <c r="R411" s="56"/>
      <c r="S411" s="49"/>
      <c r="T411" s="59"/>
      <c r="U411" s="49"/>
      <c r="V411" s="60"/>
      <c r="W411" s="49"/>
      <c r="X411" s="60"/>
      <c r="Y411" s="49"/>
      <c r="Z411" s="49"/>
      <c r="AA411" s="49"/>
      <c r="AB411" s="49"/>
    </row>
    <row r="412" spans="1:28">
      <c r="A412" s="49"/>
      <c r="B412" s="52"/>
      <c r="C412" s="53"/>
      <c r="D412" s="54"/>
      <c r="E412" s="55"/>
      <c r="F412" s="56"/>
      <c r="G412" s="57"/>
      <c r="H412" s="57"/>
      <c r="I412" s="58"/>
      <c r="J412" s="58"/>
      <c r="K412" s="57"/>
      <c r="L412" s="57"/>
      <c r="M412" s="58"/>
      <c r="N412" s="56"/>
      <c r="O412" s="57"/>
      <c r="P412" s="57"/>
      <c r="Q412" s="58"/>
      <c r="R412" s="56"/>
      <c r="S412" s="49"/>
      <c r="T412" s="59"/>
      <c r="U412" s="49"/>
      <c r="V412" s="60"/>
      <c r="W412" s="49"/>
      <c r="X412" s="60"/>
      <c r="Y412" s="49"/>
      <c r="Z412" s="49"/>
      <c r="AA412" s="49"/>
      <c r="AB412" s="49"/>
    </row>
    <row r="413" spans="1:28">
      <c r="A413" s="49"/>
      <c r="B413" s="52"/>
      <c r="C413" s="53"/>
      <c r="D413" s="54"/>
      <c r="E413" s="55"/>
      <c r="F413" s="56"/>
      <c r="G413" s="57"/>
      <c r="H413" s="57"/>
      <c r="I413" s="58"/>
      <c r="J413" s="58"/>
      <c r="K413" s="57"/>
      <c r="L413" s="57"/>
      <c r="M413" s="58"/>
      <c r="N413" s="56"/>
      <c r="O413" s="57"/>
      <c r="P413" s="57"/>
      <c r="Q413" s="58"/>
      <c r="R413" s="56"/>
      <c r="S413" s="49"/>
      <c r="T413" s="59"/>
      <c r="U413" s="49"/>
      <c r="V413" s="60"/>
      <c r="W413" s="49"/>
      <c r="X413" s="60"/>
      <c r="Y413" s="49"/>
      <c r="Z413" s="49"/>
      <c r="AA413" s="49"/>
      <c r="AB413" s="49"/>
    </row>
    <row r="414" spans="1:28">
      <c r="A414" s="49"/>
      <c r="B414" s="52"/>
      <c r="C414" s="53"/>
      <c r="D414" s="54"/>
      <c r="E414" s="55"/>
      <c r="F414" s="56"/>
      <c r="G414" s="57"/>
      <c r="H414" s="57"/>
      <c r="I414" s="58"/>
      <c r="J414" s="58"/>
      <c r="K414" s="57"/>
      <c r="L414" s="57"/>
      <c r="M414" s="58"/>
      <c r="N414" s="56"/>
      <c r="O414" s="57"/>
      <c r="P414" s="57"/>
      <c r="Q414" s="58"/>
      <c r="R414" s="56"/>
      <c r="S414" s="49"/>
      <c r="T414" s="59"/>
      <c r="U414" s="49"/>
      <c r="V414" s="60"/>
      <c r="W414" s="49"/>
      <c r="X414" s="60"/>
      <c r="Y414" s="49"/>
      <c r="Z414" s="49"/>
      <c r="AA414" s="49"/>
      <c r="AB414" s="49"/>
    </row>
    <row r="415" spans="1:28">
      <c r="A415" s="49"/>
      <c r="B415" s="52"/>
      <c r="C415" s="53"/>
      <c r="D415" s="54"/>
      <c r="E415" s="55"/>
      <c r="F415" s="56"/>
      <c r="G415" s="57"/>
      <c r="H415" s="57"/>
      <c r="I415" s="58"/>
      <c r="J415" s="58"/>
      <c r="K415" s="57"/>
      <c r="L415" s="57"/>
      <c r="M415" s="58"/>
      <c r="N415" s="56"/>
      <c r="O415" s="57"/>
      <c r="P415" s="57"/>
      <c r="Q415" s="58"/>
      <c r="R415" s="56"/>
      <c r="S415" s="49"/>
      <c r="T415" s="59"/>
      <c r="U415" s="49"/>
      <c r="V415" s="60"/>
      <c r="W415" s="49"/>
      <c r="X415" s="60"/>
      <c r="Y415" s="49"/>
      <c r="Z415" s="49"/>
      <c r="AA415" s="49"/>
      <c r="AB415" s="49"/>
    </row>
    <row r="416" spans="1:28">
      <c r="A416" s="49"/>
      <c r="B416" s="52"/>
      <c r="C416" s="53"/>
      <c r="D416" s="54"/>
      <c r="E416" s="55"/>
      <c r="F416" s="56"/>
      <c r="G416" s="57"/>
      <c r="H416" s="57"/>
      <c r="I416" s="58"/>
      <c r="J416" s="58"/>
      <c r="K416" s="57"/>
      <c r="L416" s="57"/>
      <c r="M416" s="58"/>
      <c r="N416" s="56"/>
      <c r="O416" s="57"/>
      <c r="P416" s="57"/>
      <c r="Q416" s="58"/>
      <c r="R416" s="56"/>
      <c r="S416" s="49"/>
      <c r="T416" s="59"/>
      <c r="U416" s="49"/>
      <c r="V416" s="60"/>
      <c r="W416" s="49"/>
      <c r="X416" s="60"/>
      <c r="Y416" s="49"/>
      <c r="Z416" s="49"/>
      <c r="AA416" s="49"/>
      <c r="AB416" s="49"/>
    </row>
    <row r="417" spans="1:28">
      <c r="A417" s="49"/>
      <c r="B417" s="52"/>
      <c r="C417" s="53"/>
      <c r="D417" s="54"/>
      <c r="E417" s="55"/>
      <c r="F417" s="56"/>
      <c r="G417" s="57"/>
      <c r="H417" s="57"/>
      <c r="I417" s="58"/>
      <c r="J417" s="58"/>
      <c r="K417" s="57"/>
      <c r="L417" s="57"/>
      <c r="M417" s="58"/>
      <c r="N417" s="56"/>
      <c r="O417" s="57"/>
      <c r="P417" s="57"/>
      <c r="Q417" s="58"/>
      <c r="R417" s="56"/>
      <c r="S417" s="49"/>
      <c r="T417" s="59"/>
      <c r="U417" s="49"/>
      <c r="V417" s="60"/>
      <c r="W417" s="49"/>
      <c r="X417" s="60"/>
      <c r="Y417" s="49"/>
      <c r="Z417" s="49"/>
      <c r="AA417" s="49"/>
      <c r="AB417" s="49"/>
    </row>
    <row r="418" spans="1:28">
      <c r="A418" s="49"/>
      <c r="B418" s="52"/>
      <c r="C418" s="53"/>
      <c r="D418" s="54"/>
      <c r="E418" s="55"/>
      <c r="F418" s="56"/>
      <c r="G418" s="57"/>
      <c r="H418" s="57"/>
      <c r="I418" s="58"/>
      <c r="J418" s="58"/>
      <c r="K418" s="57"/>
      <c r="L418" s="57"/>
      <c r="M418" s="58"/>
      <c r="N418" s="56"/>
      <c r="O418" s="57"/>
      <c r="P418" s="57"/>
      <c r="Q418" s="58"/>
      <c r="R418" s="56"/>
      <c r="S418" s="49"/>
      <c r="T418" s="59"/>
      <c r="U418" s="49"/>
      <c r="V418" s="60"/>
      <c r="W418" s="49"/>
      <c r="X418" s="60"/>
      <c r="Y418" s="49"/>
      <c r="Z418" s="49"/>
      <c r="AA418" s="49"/>
      <c r="AB418" s="49"/>
    </row>
    <row r="419" spans="1:28">
      <c r="A419" s="49"/>
      <c r="B419" s="52"/>
      <c r="C419" s="53"/>
      <c r="D419" s="54"/>
      <c r="E419" s="55"/>
      <c r="F419" s="56"/>
      <c r="G419" s="57"/>
      <c r="H419" s="57"/>
      <c r="I419" s="58"/>
      <c r="J419" s="58"/>
      <c r="K419" s="57"/>
      <c r="L419" s="57"/>
      <c r="M419" s="58"/>
      <c r="N419" s="56"/>
      <c r="O419" s="57"/>
      <c r="P419" s="57"/>
      <c r="Q419" s="58"/>
      <c r="R419" s="56"/>
      <c r="S419" s="49"/>
      <c r="T419" s="59"/>
      <c r="U419" s="49"/>
      <c r="V419" s="60"/>
      <c r="W419" s="49"/>
      <c r="X419" s="60"/>
      <c r="Y419" s="49"/>
      <c r="Z419" s="49"/>
      <c r="AA419" s="49"/>
      <c r="AB419" s="49"/>
    </row>
    <row r="420" spans="1:28">
      <c r="A420" s="49"/>
      <c r="B420" s="52"/>
      <c r="C420" s="53"/>
      <c r="D420" s="54"/>
      <c r="E420" s="55"/>
      <c r="F420" s="56"/>
      <c r="G420" s="57"/>
      <c r="H420" s="57"/>
      <c r="I420" s="58"/>
      <c r="J420" s="58"/>
      <c r="K420" s="57"/>
      <c r="L420" s="57"/>
      <c r="M420" s="58"/>
      <c r="N420" s="56"/>
      <c r="O420" s="57"/>
      <c r="P420" s="57"/>
      <c r="Q420" s="58"/>
      <c r="R420" s="56"/>
      <c r="S420" s="49"/>
      <c r="T420" s="59"/>
      <c r="U420" s="49"/>
      <c r="V420" s="60"/>
      <c r="W420" s="49"/>
      <c r="X420" s="60"/>
      <c r="Y420" s="49"/>
      <c r="Z420" s="49"/>
      <c r="AA420" s="49"/>
      <c r="AB420" s="49"/>
    </row>
    <row r="421" spans="1:28">
      <c r="A421" s="49"/>
      <c r="B421" s="52"/>
      <c r="C421" s="53"/>
      <c r="D421" s="54"/>
      <c r="E421" s="55"/>
      <c r="F421" s="56"/>
      <c r="G421" s="57"/>
      <c r="H421" s="57"/>
      <c r="I421" s="58"/>
      <c r="J421" s="58"/>
      <c r="K421" s="57"/>
      <c r="L421" s="57"/>
      <c r="M421" s="58"/>
      <c r="N421" s="56"/>
      <c r="O421" s="57"/>
      <c r="P421" s="57"/>
      <c r="Q421" s="58"/>
      <c r="R421" s="56"/>
      <c r="S421" s="49"/>
      <c r="T421" s="59"/>
      <c r="U421" s="49"/>
      <c r="V421" s="60"/>
      <c r="W421" s="49"/>
      <c r="X421" s="60"/>
      <c r="Y421" s="49"/>
      <c r="Z421" s="49"/>
      <c r="AA421" s="49"/>
      <c r="AB421" s="49"/>
    </row>
    <row r="422" spans="1:28">
      <c r="A422" s="49"/>
      <c r="B422" s="52"/>
      <c r="C422" s="53"/>
      <c r="D422" s="54"/>
      <c r="E422" s="55"/>
      <c r="F422" s="56"/>
      <c r="G422" s="57"/>
      <c r="H422" s="57"/>
      <c r="I422" s="58"/>
      <c r="J422" s="58"/>
      <c r="K422" s="57"/>
      <c r="L422" s="57"/>
      <c r="M422" s="58"/>
      <c r="N422" s="56"/>
      <c r="O422" s="57"/>
      <c r="P422" s="57"/>
      <c r="Q422" s="58"/>
      <c r="R422" s="56"/>
      <c r="S422" s="49"/>
      <c r="T422" s="59"/>
      <c r="U422" s="49"/>
      <c r="V422" s="60"/>
      <c r="W422" s="49"/>
      <c r="X422" s="60"/>
      <c r="Y422" s="49"/>
      <c r="Z422" s="49"/>
      <c r="AA422" s="49"/>
      <c r="AB422" s="49"/>
    </row>
    <row r="423" spans="1:28">
      <c r="A423" s="49"/>
      <c r="B423" s="52"/>
      <c r="C423" s="53"/>
      <c r="D423" s="54"/>
      <c r="E423" s="55"/>
      <c r="F423" s="56"/>
      <c r="G423" s="57"/>
      <c r="H423" s="57"/>
      <c r="I423" s="58"/>
      <c r="J423" s="58"/>
      <c r="K423" s="57"/>
      <c r="L423" s="57"/>
      <c r="M423" s="58"/>
      <c r="N423" s="56"/>
      <c r="O423" s="57"/>
      <c r="P423" s="57"/>
      <c r="Q423" s="58"/>
      <c r="R423" s="56"/>
      <c r="S423" s="49"/>
      <c r="T423" s="59"/>
      <c r="U423" s="49"/>
      <c r="V423" s="60"/>
      <c r="W423" s="49"/>
      <c r="X423" s="60"/>
      <c r="Y423" s="49"/>
      <c r="Z423" s="49"/>
      <c r="AA423" s="49"/>
      <c r="AB423" s="49"/>
    </row>
    <row r="424" spans="1:28">
      <c r="A424" s="49"/>
      <c r="B424" s="52"/>
      <c r="C424" s="53"/>
      <c r="D424" s="54"/>
      <c r="E424" s="55"/>
      <c r="F424" s="56"/>
      <c r="G424" s="57"/>
      <c r="H424" s="57"/>
      <c r="I424" s="58"/>
      <c r="J424" s="58"/>
      <c r="K424" s="57"/>
      <c r="L424" s="57"/>
      <c r="M424" s="58"/>
      <c r="N424" s="56"/>
      <c r="O424" s="57"/>
      <c r="P424" s="57"/>
      <c r="Q424" s="58"/>
      <c r="R424" s="56"/>
      <c r="S424" s="49"/>
      <c r="T424" s="59"/>
      <c r="U424" s="49"/>
      <c r="V424" s="60"/>
      <c r="W424" s="49"/>
      <c r="X424" s="60"/>
      <c r="Y424" s="49"/>
      <c r="Z424" s="49"/>
      <c r="AA424" s="49"/>
      <c r="AB424" s="49"/>
    </row>
    <row r="425" spans="1:28">
      <c r="A425" s="49"/>
      <c r="B425" s="52"/>
      <c r="C425" s="53"/>
      <c r="D425" s="54"/>
      <c r="E425" s="55"/>
      <c r="F425" s="56"/>
      <c r="G425" s="57"/>
      <c r="H425" s="57"/>
      <c r="I425" s="58"/>
      <c r="J425" s="58"/>
      <c r="K425" s="57"/>
      <c r="L425" s="57"/>
      <c r="M425" s="58"/>
      <c r="N425" s="56"/>
      <c r="O425" s="57"/>
      <c r="P425" s="57"/>
      <c r="Q425" s="58"/>
      <c r="R425" s="56"/>
      <c r="S425" s="49"/>
      <c r="T425" s="59"/>
      <c r="U425" s="49"/>
      <c r="V425" s="60"/>
      <c r="W425" s="49"/>
      <c r="X425" s="60"/>
      <c r="Y425" s="49"/>
      <c r="Z425" s="49"/>
      <c r="AA425" s="49"/>
      <c r="AB425" s="49"/>
    </row>
    <row r="426" spans="1:28">
      <c r="A426" s="49"/>
      <c r="B426" s="52"/>
      <c r="C426" s="53"/>
      <c r="D426" s="54"/>
      <c r="E426" s="55"/>
      <c r="F426" s="56"/>
      <c r="G426" s="57"/>
      <c r="H426" s="57"/>
      <c r="I426" s="58"/>
      <c r="J426" s="58"/>
      <c r="K426" s="57"/>
      <c r="L426" s="57"/>
      <c r="M426" s="58"/>
      <c r="N426" s="56"/>
      <c r="O426" s="57"/>
      <c r="P426" s="57"/>
      <c r="Q426" s="58"/>
      <c r="R426" s="56"/>
      <c r="S426" s="49"/>
      <c r="T426" s="59"/>
      <c r="U426" s="49"/>
      <c r="V426" s="60"/>
      <c r="W426" s="49"/>
      <c r="X426" s="60"/>
      <c r="Y426" s="49"/>
      <c r="Z426" s="49"/>
      <c r="AA426" s="49"/>
      <c r="AB426" s="49"/>
    </row>
    <row r="427" spans="1:28">
      <c r="A427" s="49"/>
      <c r="B427" s="52"/>
      <c r="C427" s="53"/>
      <c r="D427" s="54"/>
      <c r="E427" s="55"/>
      <c r="F427" s="56"/>
      <c r="G427" s="57"/>
      <c r="H427" s="57"/>
      <c r="I427" s="58"/>
      <c r="J427" s="58"/>
      <c r="K427" s="57"/>
      <c r="L427" s="57"/>
      <c r="M427" s="58"/>
      <c r="N427" s="56"/>
      <c r="O427" s="57"/>
      <c r="P427" s="57"/>
      <c r="Q427" s="58"/>
      <c r="R427" s="56"/>
      <c r="S427" s="49"/>
      <c r="T427" s="59"/>
      <c r="U427" s="49"/>
      <c r="V427" s="60"/>
      <c r="W427" s="49"/>
      <c r="X427" s="60"/>
      <c r="Y427" s="49"/>
      <c r="Z427" s="49"/>
      <c r="AA427" s="49"/>
      <c r="AB427" s="49"/>
    </row>
    <row r="428" spans="1:28">
      <c r="A428" s="49"/>
      <c r="B428" s="52"/>
      <c r="C428" s="53"/>
      <c r="D428" s="54"/>
      <c r="E428" s="55"/>
      <c r="F428" s="56"/>
      <c r="G428" s="57"/>
      <c r="H428" s="57"/>
      <c r="I428" s="58"/>
      <c r="J428" s="58"/>
      <c r="K428" s="57"/>
      <c r="L428" s="57"/>
      <c r="M428" s="58"/>
      <c r="N428" s="56"/>
      <c r="O428" s="57"/>
      <c r="P428" s="57"/>
      <c r="Q428" s="58"/>
      <c r="R428" s="56"/>
      <c r="S428" s="49"/>
      <c r="T428" s="59"/>
      <c r="U428" s="49"/>
      <c r="V428" s="60"/>
      <c r="W428" s="49"/>
      <c r="X428" s="60"/>
      <c r="Y428" s="49"/>
      <c r="Z428" s="49"/>
      <c r="AA428" s="49"/>
      <c r="AB428" s="49"/>
    </row>
    <row r="429" spans="1:28">
      <c r="A429" s="49"/>
      <c r="B429" s="52"/>
      <c r="C429" s="53"/>
      <c r="D429" s="54"/>
      <c r="E429" s="55"/>
      <c r="F429" s="56"/>
      <c r="G429" s="57"/>
      <c r="H429" s="57"/>
      <c r="I429" s="58"/>
      <c r="J429" s="58"/>
      <c r="K429" s="57"/>
      <c r="L429" s="57"/>
      <c r="M429" s="58"/>
      <c r="N429" s="56"/>
      <c r="O429" s="57"/>
      <c r="P429" s="57"/>
      <c r="Q429" s="58"/>
      <c r="R429" s="56"/>
      <c r="S429" s="49"/>
      <c r="T429" s="59"/>
      <c r="U429" s="49"/>
      <c r="V429" s="60"/>
      <c r="W429" s="49"/>
      <c r="X429" s="60"/>
      <c r="Y429" s="49"/>
      <c r="Z429" s="49"/>
      <c r="AA429" s="49"/>
      <c r="AB429" s="49"/>
    </row>
    <row r="430" spans="1:28">
      <c r="A430" s="49"/>
      <c r="B430" s="52"/>
      <c r="C430" s="53"/>
      <c r="D430" s="54"/>
      <c r="E430" s="55"/>
      <c r="F430" s="56"/>
      <c r="G430" s="57"/>
      <c r="H430" s="57"/>
      <c r="I430" s="58"/>
      <c r="J430" s="58"/>
      <c r="K430" s="57"/>
      <c r="L430" s="57"/>
      <c r="M430" s="58"/>
      <c r="N430" s="56"/>
      <c r="O430" s="57"/>
      <c r="P430" s="57"/>
      <c r="Q430" s="58"/>
      <c r="R430" s="56"/>
      <c r="S430" s="49"/>
      <c r="T430" s="59"/>
      <c r="U430" s="49"/>
      <c r="V430" s="60"/>
      <c r="W430" s="49"/>
      <c r="X430" s="60"/>
      <c r="Y430" s="49"/>
      <c r="Z430" s="49"/>
      <c r="AA430" s="49"/>
      <c r="AB430" s="49"/>
    </row>
    <row r="431" spans="1:28">
      <c r="A431" s="49"/>
      <c r="B431" s="52"/>
      <c r="C431" s="53"/>
      <c r="D431" s="54"/>
      <c r="E431" s="55"/>
      <c r="F431" s="56"/>
      <c r="G431" s="57"/>
      <c r="H431" s="57"/>
      <c r="I431" s="58"/>
      <c r="J431" s="58"/>
      <c r="K431" s="57"/>
      <c r="L431" s="57"/>
      <c r="M431" s="58"/>
      <c r="N431" s="56"/>
      <c r="O431" s="57"/>
      <c r="P431" s="57"/>
      <c r="Q431" s="58"/>
      <c r="R431" s="56"/>
      <c r="S431" s="49"/>
      <c r="T431" s="59"/>
      <c r="U431" s="49"/>
      <c r="V431" s="60"/>
      <c r="W431" s="49"/>
      <c r="X431" s="60"/>
      <c r="Y431" s="49"/>
      <c r="Z431" s="49"/>
      <c r="AA431" s="49"/>
      <c r="AB431" s="49"/>
    </row>
    <row r="432" spans="1:28">
      <c r="A432" s="49"/>
      <c r="B432" s="52"/>
      <c r="C432" s="53"/>
      <c r="D432" s="54"/>
      <c r="E432" s="55"/>
      <c r="F432" s="56"/>
      <c r="G432" s="57"/>
      <c r="H432" s="57"/>
      <c r="I432" s="58"/>
      <c r="J432" s="58"/>
      <c r="K432" s="57"/>
      <c r="L432" s="57"/>
      <c r="M432" s="58"/>
      <c r="N432" s="56"/>
      <c r="O432" s="57"/>
      <c r="P432" s="57"/>
      <c r="Q432" s="58"/>
      <c r="R432" s="56"/>
      <c r="S432" s="49"/>
      <c r="T432" s="59"/>
      <c r="U432" s="49"/>
      <c r="V432" s="60"/>
      <c r="W432" s="49"/>
      <c r="X432" s="60"/>
      <c r="Y432" s="49"/>
      <c r="Z432" s="49"/>
      <c r="AA432" s="49"/>
      <c r="AB432" s="49"/>
    </row>
    <row r="433" spans="1:28">
      <c r="A433" s="49"/>
      <c r="B433" s="52"/>
      <c r="C433" s="53"/>
      <c r="D433" s="54"/>
      <c r="E433" s="55"/>
      <c r="F433" s="56"/>
      <c r="G433" s="57"/>
      <c r="H433" s="57"/>
      <c r="I433" s="58"/>
      <c r="J433" s="58"/>
      <c r="K433" s="57"/>
      <c r="L433" s="57"/>
      <c r="M433" s="58"/>
      <c r="N433" s="56"/>
      <c r="O433" s="57"/>
      <c r="P433" s="57"/>
      <c r="Q433" s="58"/>
      <c r="R433" s="56"/>
      <c r="S433" s="49"/>
      <c r="T433" s="59"/>
      <c r="U433" s="49"/>
      <c r="V433" s="60"/>
      <c r="W433" s="49"/>
      <c r="X433" s="60"/>
      <c r="Y433" s="49"/>
      <c r="Z433" s="49"/>
      <c r="AA433" s="49"/>
      <c r="AB433" s="49"/>
    </row>
    <row r="434" spans="1:28">
      <c r="A434" s="49"/>
      <c r="B434" s="52"/>
      <c r="C434" s="53"/>
      <c r="D434" s="54"/>
      <c r="E434" s="55"/>
      <c r="F434" s="56"/>
      <c r="G434" s="57"/>
      <c r="H434" s="57"/>
      <c r="I434" s="58"/>
      <c r="J434" s="58"/>
      <c r="K434" s="57"/>
      <c r="L434" s="57"/>
      <c r="M434" s="58"/>
      <c r="N434" s="56"/>
      <c r="O434" s="57"/>
      <c r="P434" s="57"/>
      <c r="Q434" s="58"/>
      <c r="R434" s="56"/>
      <c r="S434" s="49"/>
      <c r="T434" s="59"/>
      <c r="U434" s="49"/>
      <c r="V434" s="60"/>
      <c r="W434" s="49"/>
      <c r="X434" s="60"/>
      <c r="Y434" s="49"/>
      <c r="Z434" s="49"/>
      <c r="AA434" s="49"/>
      <c r="AB434" s="49"/>
    </row>
    <row r="435" spans="1:28">
      <c r="A435" s="49"/>
      <c r="B435" s="52"/>
      <c r="C435" s="53"/>
      <c r="D435" s="54"/>
      <c r="E435" s="55"/>
      <c r="F435" s="56"/>
      <c r="G435" s="57"/>
      <c r="H435" s="57"/>
      <c r="I435" s="58"/>
      <c r="J435" s="58"/>
      <c r="K435" s="57"/>
      <c r="L435" s="57"/>
      <c r="M435" s="58"/>
      <c r="N435" s="56"/>
      <c r="O435" s="57"/>
      <c r="P435" s="57"/>
      <c r="Q435" s="58"/>
      <c r="R435" s="56"/>
      <c r="S435" s="49"/>
      <c r="T435" s="59"/>
      <c r="U435" s="49"/>
      <c r="V435" s="60"/>
      <c r="W435" s="49"/>
      <c r="X435" s="60"/>
      <c r="Y435" s="49"/>
      <c r="Z435" s="49"/>
      <c r="AA435" s="49"/>
      <c r="AB435" s="49"/>
    </row>
    <row r="436" spans="1:28">
      <c r="A436" s="49"/>
      <c r="B436" s="52"/>
      <c r="C436" s="53"/>
      <c r="D436" s="54"/>
      <c r="E436" s="55"/>
      <c r="F436" s="56"/>
      <c r="G436" s="57"/>
      <c r="H436" s="57"/>
      <c r="I436" s="58"/>
      <c r="J436" s="58"/>
      <c r="K436" s="57"/>
      <c r="L436" s="57"/>
      <c r="M436" s="58"/>
      <c r="N436" s="56"/>
      <c r="O436" s="57"/>
      <c r="P436" s="57"/>
      <c r="Q436" s="58"/>
      <c r="R436" s="56"/>
      <c r="S436" s="49"/>
      <c r="T436" s="59"/>
      <c r="U436" s="49"/>
      <c r="V436" s="60"/>
      <c r="W436" s="49"/>
      <c r="X436" s="60"/>
      <c r="Y436" s="49"/>
      <c r="Z436" s="49"/>
      <c r="AA436" s="49"/>
      <c r="AB436" s="49"/>
    </row>
    <row r="437" spans="1:28">
      <c r="A437" s="49"/>
      <c r="B437" s="52"/>
      <c r="C437" s="53"/>
      <c r="D437" s="54"/>
      <c r="E437" s="55"/>
      <c r="F437" s="56"/>
      <c r="G437" s="57"/>
      <c r="H437" s="57"/>
      <c r="I437" s="58"/>
      <c r="J437" s="58"/>
      <c r="K437" s="57"/>
      <c r="L437" s="57"/>
      <c r="M437" s="58"/>
      <c r="N437" s="56"/>
      <c r="O437" s="57"/>
      <c r="P437" s="57"/>
      <c r="Q437" s="58"/>
      <c r="R437" s="56"/>
      <c r="S437" s="49"/>
      <c r="T437" s="59"/>
      <c r="U437" s="49"/>
      <c r="V437" s="60"/>
      <c r="W437" s="49"/>
      <c r="X437" s="60"/>
      <c r="Y437" s="49"/>
      <c r="Z437" s="49"/>
      <c r="AA437" s="49"/>
      <c r="AB437" s="49"/>
    </row>
    <row r="438" spans="1:28">
      <c r="A438" s="49"/>
      <c r="B438" s="52"/>
      <c r="C438" s="53"/>
      <c r="D438" s="54"/>
      <c r="E438" s="55"/>
      <c r="F438" s="56"/>
      <c r="G438" s="57"/>
      <c r="H438" s="57"/>
      <c r="I438" s="58"/>
      <c r="J438" s="58"/>
      <c r="K438" s="57"/>
      <c r="L438" s="57"/>
      <c r="M438" s="58"/>
      <c r="N438" s="56"/>
      <c r="O438" s="57"/>
      <c r="P438" s="57"/>
      <c r="Q438" s="58"/>
      <c r="R438" s="56"/>
      <c r="S438" s="49"/>
      <c r="T438" s="59"/>
      <c r="U438" s="49"/>
      <c r="V438" s="60"/>
      <c r="W438" s="49"/>
      <c r="X438" s="60"/>
      <c r="Y438" s="49"/>
      <c r="Z438" s="49"/>
      <c r="AA438" s="49"/>
      <c r="AB438" s="49"/>
    </row>
    <row r="439" spans="1:28">
      <c r="A439" s="49"/>
      <c r="B439" s="52"/>
      <c r="C439" s="53"/>
      <c r="D439" s="54"/>
      <c r="E439" s="55"/>
      <c r="F439" s="56"/>
      <c r="G439" s="57"/>
      <c r="H439" s="57"/>
      <c r="I439" s="58"/>
      <c r="J439" s="58"/>
      <c r="K439" s="57"/>
      <c r="L439" s="57"/>
      <c r="M439" s="58"/>
      <c r="N439" s="56"/>
      <c r="O439" s="57"/>
      <c r="P439" s="57"/>
      <c r="Q439" s="58"/>
      <c r="R439" s="56"/>
      <c r="S439" s="49"/>
      <c r="T439" s="59"/>
      <c r="U439" s="49"/>
      <c r="V439" s="60"/>
      <c r="W439" s="49"/>
      <c r="X439" s="60"/>
      <c r="Y439" s="49"/>
      <c r="Z439" s="49"/>
      <c r="AA439" s="49"/>
      <c r="AB439" s="49"/>
    </row>
    <row r="440" spans="1:28">
      <c r="A440" s="49"/>
      <c r="B440" s="52"/>
      <c r="C440" s="53"/>
      <c r="D440" s="54"/>
      <c r="E440" s="55"/>
      <c r="F440" s="56"/>
      <c r="G440" s="57"/>
      <c r="H440" s="57"/>
      <c r="I440" s="58"/>
      <c r="J440" s="58"/>
      <c r="K440" s="57"/>
      <c r="L440" s="57"/>
      <c r="M440" s="58"/>
      <c r="N440" s="56"/>
      <c r="O440" s="57"/>
      <c r="P440" s="57"/>
      <c r="Q440" s="58"/>
      <c r="R440" s="56"/>
      <c r="S440" s="49"/>
      <c r="T440" s="59"/>
      <c r="U440" s="49"/>
      <c r="V440" s="60"/>
      <c r="W440" s="49"/>
      <c r="X440" s="60"/>
      <c r="Y440" s="49"/>
      <c r="Z440" s="49"/>
      <c r="AA440" s="49"/>
      <c r="AB440" s="49"/>
    </row>
    <row r="441" spans="1:28">
      <c r="A441" s="49"/>
      <c r="B441" s="52"/>
      <c r="C441" s="53"/>
      <c r="D441" s="54"/>
      <c r="E441" s="55"/>
      <c r="F441" s="56"/>
      <c r="G441" s="57"/>
      <c r="H441" s="57"/>
      <c r="I441" s="58"/>
      <c r="J441" s="58"/>
      <c r="K441" s="57"/>
      <c r="L441" s="57"/>
      <c r="M441" s="58"/>
      <c r="N441" s="56"/>
      <c r="O441" s="57"/>
      <c r="P441" s="57"/>
      <c r="Q441" s="58"/>
      <c r="R441" s="56"/>
      <c r="S441" s="49"/>
      <c r="T441" s="59"/>
      <c r="U441" s="49"/>
      <c r="V441" s="60"/>
      <c r="W441" s="49"/>
      <c r="X441" s="60"/>
      <c r="Y441" s="49"/>
      <c r="Z441" s="49"/>
      <c r="AA441" s="49"/>
      <c r="AB441" s="49"/>
    </row>
    <row r="442" spans="1:28">
      <c r="A442" s="49"/>
      <c r="B442" s="52"/>
      <c r="C442" s="53"/>
      <c r="D442" s="54"/>
      <c r="E442" s="55"/>
      <c r="F442" s="56"/>
      <c r="G442" s="57"/>
      <c r="H442" s="57"/>
      <c r="I442" s="58"/>
      <c r="J442" s="58"/>
      <c r="K442" s="57"/>
      <c r="L442" s="57"/>
      <c r="M442" s="58"/>
      <c r="N442" s="56"/>
      <c r="O442" s="57"/>
      <c r="P442" s="57"/>
      <c r="Q442" s="58"/>
      <c r="R442" s="56"/>
      <c r="S442" s="49"/>
      <c r="T442" s="59"/>
      <c r="U442" s="49"/>
      <c r="V442" s="60"/>
      <c r="W442" s="49"/>
      <c r="X442" s="60"/>
      <c r="Y442" s="49"/>
      <c r="Z442" s="49"/>
      <c r="AA442" s="49"/>
      <c r="AB442" s="49"/>
    </row>
    <row r="443" spans="1:28">
      <c r="A443" s="49"/>
      <c r="B443" s="52"/>
      <c r="C443" s="53"/>
      <c r="D443" s="54"/>
      <c r="E443" s="55"/>
      <c r="F443" s="56"/>
      <c r="G443" s="57"/>
      <c r="H443" s="57"/>
      <c r="I443" s="58"/>
      <c r="J443" s="58"/>
      <c r="K443" s="57"/>
      <c r="L443" s="57"/>
      <c r="M443" s="58"/>
      <c r="N443" s="56"/>
      <c r="O443" s="57"/>
      <c r="P443" s="57"/>
      <c r="Q443" s="58"/>
      <c r="R443" s="56"/>
      <c r="S443" s="49"/>
      <c r="T443" s="59"/>
      <c r="U443" s="49"/>
      <c r="V443" s="60"/>
      <c r="W443" s="49"/>
      <c r="X443" s="60"/>
      <c r="Y443" s="49"/>
      <c r="Z443" s="49"/>
      <c r="AA443" s="49"/>
      <c r="AB443" s="49"/>
    </row>
    <row r="444" spans="1:28">
      <c r="A444" s="49"/>
      <c r="B444" s="52"/>
      <c r="C444" s="53"/>
      <c r="D444" s="54"/>
      <c r="E444" s="55"/>
      <c r="F444" s="56"/>
      <c r="G444" s="57"/>
      <c r="H444" s="57"/>
      <c r="I444" s="58"/>
      <c r="J444" s="58"/>
      <c r="K444" s="57"/>
      <c r="L444" s="57"/>
      <c r="M444" s="58"/>
      <c r="N444" s="56"/>
      <c r="O444" s="57"/>
      <c r="P444" s="57"/>
      <c r="Q444" s="58"/>
      <c r="R444" s="56"/>
      <c r="S444" s="49"/>
      <c r="T444" s="59"/>
      <c r="U444" s="49"/>
      <c r="V444" s="60"/>
      <c r="W444" s="49"/>
      <c r="X444" s="60"/>
      <c r="Y444" s="49"/>
      <c r="Z444" s="49"/>
      <c r="AA444" s="49"/>
      <c r="AB444" s="49"/>
    </row>
    <row r="445" spans="1:28">
      <c r="A445" s="49"/>
      <c r="B445" s="52"/>
      <c r="C445" s="53"/>
      <c r="D445" s="54"/>
      <c r="E445" s="55"/>
      <c r="F445" s="56"/>
      <c r="G445" s="57"/>
      <c r="H445" s="57"/>
      <c r="I445" s="58"/>
      <c r="J445" s="58"/>
      <c r="K445" s="57"/>
      <c r="L445" s="57"/>
      <c r="M445" s="58"/>
      <c r="N445" s="56"/>
      <c r="O445" s="57"/>
      <c r="P445" s="57"/>
      <c r="Q445" s="58"/>
      <c r="R445" s="56"/>
      <c r="S445" s="49"/>
      <c r="T445" s="59"/>
      <c r="U445" s="49"/>
      <c r="V445" s="60"/>
      <c r="W445" s="49"/>
      <c r="X445" s="60"/>
      <c r="Y445" s="49"/>
      <c r="Z445" s="49"/>
      <c r="AA445" s="49"/>
      <c r="AB445" s="49"/>
    </row>
    <row r="446" spans="1:28">
      <c r="A446" s="49"/>
      <c r="B446" s="52"/>
      <c r="C446" s="53"/>
      <c r="D446" s="54"/>
      <c r="E446" s="55"/>
      <c r="F446" s="56"/>
      <c r="G446" s="57"/>
      <c r="H446" s="57"/>
      <c r="I446" s="58"/>
      <c r="J446" s="58"/>
      <c r="K446" s="57"/>
      <c r="L446" s="57"/>
      <c r="M446" s="58"/>
      <c r="N446" s="56"/>
      <c r="O446" s="57"/>
      <c r="P446" s="57"/>
      <c r="Q446" s="58"/>
      <c r="R446" s="56"/>
      <c r="S446" s="49"/>
      <c r="T446" s="59"/>
      <c r="U446" s="49"/>
      <c r="V446" s="60"/>
      <c r="W446" s="49"/>
      <c r="X446" s="60"/>
      <c r="Y446" s="49"/>
      <c r="Z446" s="49"/>
      <c r="AA446" s="49"/>
      <c r="AB446" s="49"/>
    </row>
    <row r="447" spans="1:28">
      <c r="A447" s="49"/>
      <c r="B447" s="52"/>
      <c r="C447" s="53"/>
      <c r="D447" s="54"/>
      <c r="E447" s="55"/>
      <c r="F447" s="56"/>
      <c r="G447" s="57"/>
      <c r="H447" s="57"/>
      <c r="I447" s="58"/>
      <c r="J447" s="58"/>
      <c r="K447" s="57"/>
      <c r="L447" s="57"/>
      <c r="M447" s="58"/>
      <c r="N447" s="56"/>
      <c r="O447" s="57"/>
      <c r="P447" s="57"/>
      <c r="Q447" s="58"/>
      <c r="R447" s="56"/>
      <c r="S447" s="49"/>
      <c r="T447" s="59"/>
      <c r="U447" s="49"/>
      <c r="V447" s="60"/>
      <c r="W447" s="49"/>
      <c r="X447" s="60"/>
      <c r="Y447" s="49"/>
      <c r="Z447" s="49"/>
      <c r="AA447" s="49"/>
      <c r="AB447" s="49"/>
    </row>
    <row r="448" spans="1:28">
      <c r="A448" s="49"/>
      <c r="B448" s="52"/>
      <c r="C448" s="53"/>
      <c r="D448" s="54"/>
      <c r="E448" s="55"/>
      <c r="F448" s="56"/>
      <c r="G448" s="57"/>
      <c r="H448" s="57"/>
      <c r="I448" s="58"/>
      <c r="J448" s="58"/>
      <c r="K448" s="57"/>
      <c r="L448" s="57"/>
      <c r="M448" s="58"/>
      <c r="N448" s="56"/>
      <c r="O448" s="57"/>
      <c r="P448" s="57"/>
      <c r="Q448" s="58"/>
      <c r="R448" s="56"/>
      <c r="S448" s="49"/>
      <c r="T448" s="59"/>
      <c r="U448" s="49"/>
      <c r="V448" s="60"/>
      <c r="W448" s="49"/>
      <c r="X448" s="60"/>
      <c r="Y448" s="49"/>
      <c r="Z448" s="49"/>
      <c r="AA448" s="49"/>
      <c r="AB448" s="49"/>
    </row>
    <row r="449" spans="1:28">
      <c r="A449" s="49"/>
      <c r="B449" s="52"/>
      <c r="C449" s="53"/>
      <c r="D449" s="54"/>
      <c r="E449" s="55"/>
      <c r="F449" s="56"/>
      <c r="G449" s="57"/>
      <c r="H449" s="57"/>
      <c r="I449" s="58"/>
      <c r="J449" s="58"/>
      <c r="K449" s="57"/>
      <c r="L449" s="57"/>
      <c r="M449" s="58"/>
      <c r="N449" s="56"/>
      <c r="O449" s="57"/>
      <c r="P449" s="57"/>
      <c r="Q449" s="58"/>
      <c r="R449" s="56"/>
      <c r="S449" s="49"/>
      <c r="T449" s="59"/>
      <c r="U449" s="49"/>
      <c r="V449" s="60"/>
      <c r="W449" s="49"/>
      <c r="X449" s="60"/>
      <c r="Y449" s="49"/>
      <c r="Z449" s="49"/>
      <c r="AA449" s="49"/>
      <c r="AB449" s="49"/>
    </row>
    <row r="450" spans="1:28">
      <c r="A450" s="49"/>
      <c r="B450" s="52"/>
      <c r="C450" s="53"/>
      <c r="D450" s="54"/>
      <c r="E450" s="55"/>
      <c r="F450" s="56"/>
      <c r="G450" s="57"/>
      <c r="H450" s="57"/>
      <c r="I450" s="58"/>
      <c r="J450" s="58"/>
      <c r="K450" s="57"/>
      <c r="L450" s="57"/>
      <c r="M450" s="58"/>
      <c r="N450" s="56"/>
      <c r="O450" s="57"/>
      <c r="P450" s="57"/>
      <c r="Q450" s="58"/>
      <c r="R450" s="56"/>
      <c r="S450" s="49"/>
      <c r="T450" s="59"/>
      <c r="U450" s="49"/>
      <c r="V450" s="60"/>
      <c r="W450" s="49"/>
      <c r="X450" s="60"/>
      <c r="Y450" s="49"/>
      <c r="Z450" s="49"/>
      <c r="AA450" s="49"/>
      <c r="AB450" s="49"/>
    </row>
    <row r="451" spans="1:28">
      <c r="A451" s="49"/>
      <c r="B451" s="52"/>
      <c r="C451" s="53"/>
      <c r="D451" s="54"/>
      <c r="E451" s="55"/>
      <c r="F451" s="56"/>
      <c r="G451" s="57"/>
      <c r="H451" s="57"/>
      <c r="I451" s="58"/>
      <c r="J451" s="58"/>
      <c r="K451" s="57"/>
      <c r="L451" s="57"/>
      <c r="M451" s="58"/>
      <c r="N451" s="56"/>
      <c r="O451" s="57"/>
      <c r="P451" s="57"/>
      <c r="Q451" s="58"/>
      <c r="R451" s="56"/>
      <c r="S451" s="49"/>
      <c r="T451" s="59"/>
      <c r="U451" s="49"/>
      <c r="V451" s="60"/>
      <c r="W451" s="49"/>
      <c r="X451" s="60"/>
      <c r="Y451" s="49"/>
      <c r="Z451" s="49"/>
      <c r="AA451" s="49"/>
      <c r="AB451" s="49"/>
    </row>
    <row r="452" spans="1:28">
      <c r="A452" s="49"/>
      <c r="B452" s="52"/>
      <c r="C452" s="53"/>
      <c r="D452" s="54"/>
      <c r="E452" s="55"/>
      <c r="F452" s="56"/>
      <c r="G452" s="57"/>
      <c r="H452" s="57"/>
      <c r="I452" s="58"/>
      <c r="J452" s="58"/>
      <c r="K452" s="57"/>
      <c r="L452" s="57"/>
      <c r="M452" s="58"/>
      <c r="N452" s="56"/>
      <c r="O452" s="57"/>
      <c r="P452" s="57"/>
      <c r="Q452" s="58"/>
      <c r="R452" s="56"/>
      <c r="S452" s="49"/>
      <c r="T452" s="59"/>
      <c r="U452" s="49"/>
      <c r="V452" s="60"/>
      <c r="W452" s="49"/>
      <c r="X452" s="60"/>
      <c r="Y452" s="49"/>
      <c r="Z452" s="49"/>
      <c r="AA452" s="49"/>
      <c r="AB452" s="49"/>
    </row>
    <row r="453" spans="1:28">
      <c r="A453" s="49"/>
      <c r="B453" s="52"/>
      <c r="C453" s="53"/>
      <c r="D453" s="54"/>
      <c r="E453" s="55"/>
      <c r="F453" s="56"/>
      <c r="G453" s="57"/>
      <c r="H453" s="57"/>
      <c r="I453" s="58"/>
      <c r="J453" s="58"/>
      <c r="K453" s="57"/>
      <c r="L453" s="57"/>
      <c r="M453" s="58"/>
      <c r="N453" s="56"/>
      <c r="O453" s="57"/>
      <c r="P453" s="57"/>
      <c r="Q453" s="58"/>
      <c r="R453" s="56"/>
      <c r="S453" s="49"/>
      <c r="T453" s="59"/>
      <c r="U453" s="49"/>
      <c r="V453" s="60"/>
      <c r="W453" s="49"/>
      <c r="X453" s="60"/>
      <c r="Y453" s="49"/>
      <c r="Z453" s="49"/>
      <c r="AA453" s="49"/>
      <c r="AB453" s="49"/>
    </row>
    <row r="454" spans="1:28">
      <c r="A454" s="49"/>
      <c r="B454" s="52"/>
      <c r="C454" s="53"/>
      <c r="D454" s="54"/>
      <c r="E454" s="55"/>
      <c r="F454" s="56"/>
      <c r="G454" s="57"/>
      <c r="H454" s="57"/>
      <c r="I454" s="58"/>
      <c r="J454" s="58"/>
      <c r="K454" s="57"/>
      <c r="L454" s="57"/>
      <c r="M454" s="58"/>
      <c r="N454" s="56"/>
      <c r="O454" s="57"/>
      <c r="P454" s="57"/>
      <c r="Q454" s="58"/>
      <c r="R454" s="56"/>
      <c r="S454" s="49"/>
      <c r="T454" s="59"/>
      <c r="U454" s="49"/>
      <c r="V454" s="60"/>
      <c r="W454" s="49"/>
      <c r="X454" s="60"/>
      <c r="Y454" s="49"/>
      <c r="Z454" s="49"/>
      <c r="AA454" s="49"/>
      <c r="AB454" s="49"/>
    </row>
    <row r="455" spans="1:28">
      <c r="A455" s="49"/>
      <c r="B455" s="52"/>
      <c r="C455" s="53"/>
      <c r="D455" s="54"/>
      <c r="E455" s="55"/>
      <c r="F455" s="56"/>
      <c r="G455" s="57"/>
      <c r="H455" s="57"/>
      <c r="I455" s="58"/>
      <c r="J455" s="58"/>
      <c r="K455" s="57"/>
      <c r="L455" s="57"/>
      <c r="M455" s="58"/>
      <c r="N455" s="56"/>
      <c r="O455" s="57"/>
      <c r="P455" s="57"/>
      <c r="Q455" s="58"/>
      <c r="R455" s="56"/>
      <c r="S455" s="49"/>
      <c r="T455" s="59"/>
      <c r="U455" s="49"/>
      <c r="V455" s="60"/>
      <c r="W455" s="49"/>
      <c r="X455" s="60"/>
      <c r="Y455" s="49"/>
      <c r="Z455" s="49"/>
      <c r="AA455" s="49"/>
      <c r="AB455" s="49"/>
    </row>
    <row r="456" spans="1:28">
      <c r="A456" s="49"/>
      <c r="B456" s="52"/>
      <c r="C456" s="53"/>
      <c r="D456" s="54"/>
      <c r="E456" s="55"/>
      <c r="F456" s="56"/>
      <c r="G456" s="57"/>
      <c r="H456" s="57"/>
      <c r="I456" s="58"/>
      <c r="J456" s="58"/>
      <c r="K456" s="57"/>
      <c r="L456" s="57"/>
      <c r="M456" s="58"/>
      <c r="N456" s="56"/>
      <c r="O456" s="57"/>
      <c r="P456" s="57"/>
      <c r="Q456" s="58"/>
      <c r="R456" s="56"/>
      <c r="S456" s="49"/>
      <c r="T456" s="59"/>
      <c r="U456" s="49"/>
      <c r="V456" s="60"/>
      <c r="W456" s="49"/>
      <c r="X456" s="60"/>
      <c r="Y456" s="49"/>
      <c r="Z456" s="49"/>
      <c r="AA456" s="49"/>
      <c r="AB456" s="49"/>
    </row>
    <row r="457" spans="1:28">
      <c r="A457" s="49"/>
      <c r="B457" s="52"/>
      <c r="C457" s="53"/>
      <c r="D457" s="54"/>
      <c r="E457" s="55"/>
      <c r="F457" s="56"/>
      <c r="G457" s="57"/>
      <c r="H457" s="57"/>
      <c r="I457" s="58"/>
      <c r="J457" s="58"/>
      <c r="K457" s="57"/>
      <c r="L457" s="57"/>
      <c r="M457" s="58"/>
      <c r="N457" s="56"/>
      <c r="O457" s="57"/>
      <c r="P457" s="57"/>
      <c r="Q457" s="58"/>
      <c r="R457" s="56"/>
      <c r="S457" s="49"/>
      <c r="T457" s="59"/>
      <c r="U457" s="49"/>
      <c r="V457" s="60"/>
      <c r="W457" s="49"/>
      <c r="X457" s="60"/>
      <c r="Y457" s="49"/>
      <c r="Z457" s="49"/>
      <c r="AA457" s="49"/>
      <c r="AB457" s="49"/>
    </row>
    <row r="458" spans="1:28">
      <c r="A458" s="49"/>
      <c r="B458" s="52"/>
      <c r="C458" s="53"/>
      <c r="D458" s="54"/>
      <c r="E458" s="55"/>
      <c r="F458" s="56"/>
      <c r="G458" s="57"/>
      <c r="H458" s="57"/>
      <c r="I458" s="58"/>
      <c r="J458" s="58"/>
      <c r="K458" s="57"/>
      <c r="L458" s="57"/>
      <c r="M458" s="58"/>
      <c r="N458" s="56"/>
      <c r="O458" s="57"/>
      <c r="P458" s="57"/>
      <c r="Q458" s="58"/>
      <c r="R458" s="56"/>
      <c r="S458" s="49"/>
      <c r="T458" s="59"/>
      <c r="U458" s="49"/>
      <c r="V458" s="60"/>
      <c r="W458" s="49"/>
      <c r="X458" s="60"/>
      <c r="Y458" s="49"/>
      <c r="Z458" s="49"/>
      <c r="AA458" s="49"/>
      <c r="AB458" s="49"/>
    </row>
    <row r="459" spans="1:28">
      <c r="A459" s="49"/>
      <c r="B459" s="52"/>
      <c r="C459" s="53"/>
      <c r="D459" s="54"/>
      <c r="E459" s="55"/>
      <c r="F459" s="56"/>
      <c r="G459" s="57"/>
      <c r="H459" s="57"/>
      <c r="I459" s="58"/>
      <c r="J459" s="58"/>
      <c r="K459" s="57"/>
      <c r="L459" s="57"/>
      <c r="M459" s="58"/>
      <c r="N459" s="56"/>
      <c r="O459" s="57"/>
      <c r="P459" s="57"/>
      <c r="Q459" s="58"/>
      <c r="R459" s="56"/>
      <c r="S459" s="49"/>
      <c r="T459" s="59"/>
      <c r="U459" s="49"/>
      <c r="V459" s="60"/>
      <c r="W459" s="49"/>
      <c r="X459" s="60"/>
      <c r="Y459" s="49"/>
      <c r="Z459" s="49"/>
      <c r="AA459" s="49"/>
      <c r="AB459" s="49"/>
    </row>
    <row r="460" spans="1:28">
      <c r="A460" s="49"/>
      <c r="B460" s="52"/>
      <c r="C460" s="53"/>
      <c r="D460" s="54"/>
      <c r="E460" s="55"/>
      <c r="F460" s="56"/>
      <c r="G460" s="57"/>
      <c r="H460" s="57"/>
      <c r="I460" s="58"/>
      <c r="J460" s="58"/>
      <c r="K460" s="57"/>
      <c r="L460" s="57"/>
      <c r="M460" s="58"/>
      <c r="N460" s="56"/>
      <c r="O460" s="57"/>
      <c r="P460" s="57"/>
      <c r="Q460" s="58"/>
      <c r="R460" s="56"/>
      <c r="S460" s="49"/>
      <c r="T460" s="59"/>
      <c r="U460" s="49"/>
      <c r="V460" s="60"/>
      <c r="W460" s="49"/>
      <c r="X460" s="60"/>
      <c r="Y460" s="49"/>
      <c r="Z460" s="49"/>
      <c r="AA460" s="49"/>
      <c r="AB460" s="49"/>
    </row>
    <row r="461" spans="1:28">
      <c r="A461" s="49"/>
      <c r="B461" s="52"/>
      <c r="C461" s="53"/>
      <c r="D461" s="54"/>
      <c r="E461" s="55"/>
      <c r="F461" s="56"/>
      <c r="G461" s="57"/>
      <c r="H461" s="57"/>
      <c r="I461" s="58"/>
      <c r="J461" s="58"/>
      <c r="K461" s="57"/>
      <c r="L461" s="57"/>
      <c r="M461" s="58"/>
      <c r="N461" s="56"/>
      <c r="O461" s="57"/>
      <c r="P461" s="57"/>
      <c r="Q461" s="58"/>
      <c r="R461" s="56"/>
      <c r="S461" s="49"/>
      <c r="T461" s="59"/>
      <c r="U461" s="49"/>
      <c r="V461" s="60"/>
      <c r="W461" s="49"/>
      <c r="X461" s="60"/>
      <c r="Y461" s="49"/>
      <c r="Z461" s="49"/>
      <c r="AA461" s="49"/>
      <c r="AB461" s="49"/>
    </row>
    <row r="462" spans="1:28">
      <c r="A462" s="49"/>
      <c r="B462" s="52"/>
      <c r="C462" s="53"/>
      <c r="D462" s="54"/>
      <c r="E462" s="55"/>
      <c r="F462" s="56"/>
      <c r="G462" s="57"/>
      <c r="H462" s="57"/>
      <c r="I462" s="58"/>
      <c r="J462" s="58"/>
      <c r="K462" s="57"/>
      <c r="L462" s="57"/>
      <c r="M462" s="58"/>
      <c r="N462" s="56"/>
      <c r="O462" s="57"/>
      <c r="P462" s="57"/>
      <c r="Q462" s="58"/>
      <c r="R462" s="56"/>
      <c r="S462" s="49"/>
      <c r="T462" s="59"/>
      <c r="U462" s="49"/>
      <c r="V462" s="60"/>
      <c r="W462" s="49"/>
      <c r="X462" s="60"/>
      <c r="Y462" s="49"/>
      <c r="Z462" s="49"/>
      <c r="AA462" s="49"/>
      <c r="AB462" s="49"/>
    </row>
    <row r="463" spans="1:28">
      <c r="A463" s="49"/>
      <c r="B463" s="52"/>
      <c r="C463" s="53"/>
      <c r="D463" s="54"/>
      <c r="E463" s="55"/>
      <c r="F463" s="56"/>
      <c r="G463" s="57"/>
      <c r="H463" s="57"/>
      <c r="I463" s="58"/>
      <c r="J463" s="58"/>
      <c r="K463" s="57"/>
      <c r="L463" s="57"/>
      <c r="M463" s="58"/>
      <c r="N463" s="56"/>
      <c r="O463" s="57"/>
      <c r="P463" s="57"/>
      <c r="Q463" s="58"/>
      <c r="R463" s="56"/>
      <c r="S463" s="49"/>
      <c r="T463" s="59"/>
      <c r="U463" s="49"/>
      <c r="V463" s="60"/>
      <c r="W463" s="49"/>
      <c r="X463" s="60"/>
      <c r="Y463" s="49"/>
      <c r="Z463" s="49"/>
      <c r="AA463" s="49"/>
      <c r="AB463" s="49"/>
    </row>
    <row r="464" spans="1:28">
      <c r="A464" s="49"/>
      <c r="B464" s="52"/>
      <c r="C464" s="53"/>
      <c r="D464" s="54"/>
      <c r="E464" s="55"/>
      <c r="F464" s="56"/>
      <c r="G464" s="57"/>
      <c r="H464" s="57"/>
      <c r="I464" s="58"/>
      <c r="J464" s="58"/>
      <c r="K464" s="57"/>
      <c r="L464" s="57"/>
      <c r="M464" s="58"/>
      <c r="N464" s="56"/>
      <c r="O464" s="57"/>
      <c r="P464" s="57"/>
      <c r="Q464" s="58"/>
      <c r="R464" s="56"/>
      <c r="S464" s="49"/>
      <c r="T464" s="59"/>
      <c r="U464" s="49"/>
      <c r="V464" s="60"/>
      <c r="W464" s="49"/>
      <c r="X464" s="60"/>
      <c r="Y464" s="49"/>
      <c r="Z464" s="49"/>
      <c r="AA464" s="49"/>
      <c r="AB464" s="49"/>
    </row>
    <row r="465" spans="1:28">
      <c r="A465" s="49"/>
      <c r="B465" s="52"/>
      <c r="C465" s="53"/>
      <c r="D465" s="54"/>
      <c r="E465" s="55"/>
      <c r="F465" s="56"/>
      <c r="G465" s="57"/>
      <c r="H465" s="57"/>
      <c r="I465" s="58"/>
      <c r="J465" s="58"/>
      <c r="K465" s="57"/>
      <c r="L465" s="57"/>
      <c r="M465" s="58"/>
      <c r="N465" s="56"/>
      <c r="O465" s="57"/>
      <c r="P465" s="57"/>
      <c r="Q465" s="58"/>
      <c r="R465" s="56"/>
      <c r="S465" s="49"/>
      <c r="T465" s="59"/>
      <c r="U465" s="49"/>
      <c r="V465" s="60"/>
      <c r="W465" s="49"/>
      <c r="X465" s="60"/>
      <c r="Y465" s="49"/>
      <c r="Z465" s="49"/>
      <c r="AA465" s="49"/>
      <c r="AB465" s="49"/>
    </row>
    <row r="466" spans="1:28">
      <c r="A466" s="49"/>
      <c r="B466" s="52"/>
      <c r="C466" s="53"/>
      <c r="D466" s="54"/>
      <c r="E466" s="55"/>
      <c r="F466" s="56"/>
      <c r="G466" s="57"/>
      <c r="H466" s="57"/>
      <c r="I466" s="58"/>
      <c r="J466" s="58"/>
      <c r="K466" s="57"/>
      <c r="L466" s="57"/>
      <c r="M466" s="58"/>
      <c r="N466" s="56"/>
      <c r="O466" s="57"/>
      <c r="P466" s="57"/>
      <c r="Q466" s="58"/>
      <c r="R466" s="56"/>
      <c r="S466" s="49"/>
      <c r="T466" s="59"/>
      <c r="U466" s="49"/>
      <c r="V466" s="60"/>
      <c r="W466" s="49"/>
      <c r="X466" s="60"/>
      <c r="Y466" s="49"/>
      <c r="Z466" s="49"/>
      <c r="AA466" s="49"/>
      <c r="AB466" s="49"/>
    </row>
    <row r="467" spans="1:28">
      <c r="A467" s="49"/>
      <c r="B467" s="52"/>
      <c r="C467" s="53"/>
      <c r="D467" s="54"/>
      <c r="E467" s="55"/>
      <c r="F467" s="56"/>
      <c r="G467" s="57"/>
      <c r="H467" s="57"/>
      <c r="I467" s="58"/>
      <c r="J467" s="58"/>
      <c r="K467" s="57"/>
      <c r="L467" s="57"/>
      <c r="M467" s="58"/>
      <c r="N467" s="56"/>
      <c r="O467" s="57"/>
      <c r="P467" s="57"/>
      <c r="Q467" s="58"/>
      <c r="R467" s="56"/>
      <c r="S467" s="49"/>
      <c r="T467" s="59"/>
      <c r="U467" s="49"/>
      <c r="V467" s="60"/>
      <c r="W467" s="49"/>
      <c r="X467" s="60"/>
      <c r="Y467" s="49"/>
      <c r="Z467" s="49"/>
      <c r="AA467" s="49"/>
      <c r="AB467" s="49"/>
    </row>
    <row r="468" spans="1:28">
      <c r="A468" s="49"/>
      <c r="B468" s="52"/>
      <c r="C468" s="53"/>
      <c r="D468" s="54"/>
      <c r="E468" s="55"/>
      <c r="F468" s="56"/>
      <c r="G468" s="57"/>
      <c r="H468" s="57"/>
      <c r="I468" s="58"/>
      <c r="J468" s="58"/>
      <c r="K468" s="57"/>
      <c r="L468" s="57"/>
      <c r="M468" s="58"/>
      <c r="N468" s="56"/>
      <c r="O468" s="57"/>
      <c r="P468" s="57"/>
      <c r="Q468" s="58"/>
      <c r="R468" s="56"/>
      <c r="S468" s="49"/>
      <c r="T468" s="59"/>
      <c r="U468" s="49"/>
      <c r="V468" s="60"/>
      <c r="W468" s="49"/>
      <c r="X468" s="60"/>
      <c r="Y468" s="49"/>
      <c r="Z468" s="49"/>
      <c r="AA468" s="49"/>
      <c r="AB468" s="49"/>
    </row>
    <row r="469" spans="1:28">
      <c r="A469" s="49"/>
      <c r="B469" s="52"/>
      <c r="C469" s="53"/>
      <c r="D469" s="54"/>
      <c r="E469" s="55"/>
      <c r="F469" s="56"/>
      <c r="G469" s="57"/>
      <c r="H469" s="57"/>
      <c r="I469" s="58"/>
      <c r="J469" s="58"/>
      <c r="K469" s="57"/>
      <c r="L469" s="57"/>
      <c r="M469" s="58"/>
      <c r="N469" s="56"/>
      <c r="O469" s="57"/>
      <c r="P469" s="57"/>
      <c r="Q469" s="58"/>
      <c r="R469" s="56"/>
      <c r="S469" s="49"/>
      <c r="T469" s="59"/>
      <c r="U469" s="49"/>
      <c r="V469" s="60"/>
      <c r="W469" s="49"/>
      <c r="X469" s="60"/>
      <c r="Y469" s="49"/>
      <c r="Z469" s="49"/>
      <c r="AA469" s="49"/>
      <c r="AB469" s="49"/>
    </row>
    <row r="470" spans="1:28">
      <c r="A470" s="49"/>
      <c r="B470" s="52"/>
      <c r="C470" s="53"/>
      <c r="D470" s="54"/>
      <c r="E470" s="55"/>
      <c r="F470" s="56"/>
      <c r="G470" s="57"/>
      <c r="H470" s="57"/>
      <c r="I470" s="58"/>
      <c r="J470" s="58"/>
      <c r="K470" s="57"/>
      <c r="L470" s="57"/>
      <c r="M470" s="58"/>
      <c r="N470" s="56"/>
      <c r="O470" s="57"/>
      <c r="P470" s="57"/>
      <c r="Q470" s="58"/>
      <c r="R470" s="56"/>
      <c r="S470" s="49"/>
      <c r="T470" s="59"/>
      <c r="U470" s="49"/>
      <c r="V470" s="60"/>
      <c r="W470" s="49"/>
      <c r="X470" s="60"/>
      <c r="Y470" s="49"/>
      <c r="Z470" s="49"/>
      <c r="AA470" s="49"/>
      <c r="AB470" s="49"/>
    </row>
    <row r="471" spans="1:28">
      <c r="A471" s="49"/>
      <c r="B471" s="52"/>
      <c r="C471" s="53"/>
      <c r="D471" s="54"/>
      <c r="E471" s="55"/>
      <c r="F471" s="56"/>
      <c r="G471" s="57"/>
      <c r="H471" s="57"/>
      <c r="I471" s="58"/>
      <c r="J471" s="58"/>
      <c r="K471" s="57"/>
      <c r="L471" s="57"/>
      <c r="M471" s="58"/>
      <c r="N471" s="56"/>
      <c r="O471" s="57"/>
      <c r="P471" s="57"/>
      <c r="Q471" s="58"/>
      <c r="R471" s="56"/>
      <c r="S471" s="49"/>
      <c r="T471" s="59"/>
      <c r="U471" s="49"/>
      <c r="V471" s="60"/>
      <c r="W471" s="49"/>
      <c r="X471" s="60"/>
      <c r="Y471" s="49"/>
      <c r="Z471" s="49"/>
      <c r="AA471" s="49"/>
      <c r="AB471" s="49"/>
    </row>
    <row r="472" spans="1:28">
      <c r="A472" s="49"/>
      <c r="B472" s="52"/>
      <c r="C472" s="53"/>
      <c r="D472" s="54"/>
      <c r="E472" s="55"/>
      <c r="F472" s="56"/>
      <c r="G472" s="57"/>
      <c r="H472" s="57"/>
      <c r="I472" s="58"/>
      <c r="J472" s="58"/>
      <c r="K472" s="57"/>
      <c r="L472" s="57"/>
      <c r="M472" s="58"/>
      <c r="N472" s="56"/>
      <c r="O472" s="57"/>
      <c r="P472" s="57"/>
      <c r="Q472" s="58"/>
      <c r="R472" s="56"/>
      <c r="S472" s="49"/>
      <c r="T472" s="59"/>
      <c r="U472" s="49"/>
      <c r="V472" s="60"/>
      <c r="W472" s="49"/>
      <c r="X472" s="60"/>
      <c r="Y472" s="49"/>
      <c r="Z472" s="49"/>
      <c r="AA472" s="49"/>
      <c r="AB472" s="49"/>
    </row>
    <row r="473" spans="1:28">
      <c r="A473" s="49"/>
      <c r="B473" s="52"/>
      <c r="C473" s="53"/>
      <c r="D473" s="54"/>
      <c r="E473" s="55"/>
      <c r="F473" s="56"/>
      <c r="G473" s="57"/>
      <c r="H473" s="57"/>
      <c r="I473" s="58"/>
      <c r="J473" s="58"/>
      <c r="K473" s="57"/>
      <c r="L473" s="57"/>
      <c r="M473" s="58"/>
      <c r="N473" s="56"/>
      <c r="O473" s="57"/>
      <c r="P473" s="57"/>
      <c r="Q473" s="58"/>
      <c r="R473" s="56"/>
      <c r="S473" s="49"/>
      <c r="T473" s="59"/>
      <c r="U473" s="49"/>
      <c r="V473" s="60"/>
      <c r="W473" s="49"/>
      <c r="X473" s="60"/>
      <c r="Y473" s="49"/>
      <c r="Z473" s="49"/>
      <c r="AA473" s="49"/>
      <c r="AB473" s="49"/>
    </row>
    <row r="474" spans="1:28">
      <c r="A474" s="49"/>
      <c r="B474" s="52"/>
      <c r="C474" s="53"/>
      <c r="D474" s="54"/>
      <c r="E474" s="55"/>
      <c r="F474" s="56"/>
      <c r="G474" s="57"/>
      <c r="H474" s="57"/>
      <c r="I474" s="58"/>
      <c r="J474" s="58"/>
      <c r="K474" s="57"/>
      <c r="L474" s="57"/>
      <c r="M474" s="58"/>
      <c r="N474" s="56"/>
      <c r="O474" s="57"/>
      <c r="P474" s="57"/>
      <c r="Q474" s="58"/>
      <c r="R474" s="56"/>
      <c r="S474" s="49"/>
      <c r="T474" s="59"/>
      <c r="U474" s="49"/>
      <c r="V474" s="60"/>
      <c r="W474" s="49"/>
      <c r="X474" s="60"/>
      <c r="Y474" s="49"/>
      <c r="Z474" s="49"/>
      <c r="AA474" s="49"/>
      <c r="AB474" s="49"/>
    </row>
    <row r="475" spans="1:28">
      <c r="A475" s="49"/>
      <c r="B475" s="52"/>
      <c r="C475" s="53"/>
      <c r="D475" s="54"/>
      <c r="E475" s="55"/>
      <c r="F475" s="56"/>
      <c r="G475" s="57"/>
      <c r="H475" s="57"/>
      <c r="I475" s="58"/>
      <c r="J475" s="58"/>
      <c r="K475" s="57"/>
      <c r="L475" s="57"/>
      <c r="M475" s="58"/>
      <c r="N475" s="56"/>
      <c r="O475" s="57"/>
      <c r="P475" s="57"/>
      <c r="Q475" s="58"/>
      <c r="R475" s="56"/>
      <c r="S475" s="49"/>
      <c r="T475" s="59"/>
      <c r="U475" s="49"/>
      <c r="V475" s="60"/>
      <c r="W475" s="49"/>
      <c r="X475" s="60"/>
      <c r="Y475" s="49"/>
      <c r="Z475" s="49"/>
      <c r="AA475" s="49"/>
      <c r="AB475" s="49"/>
    </row>
    <row r="476" spans="1:28">
      <c r="A476" s="49"/>
      <c r="B476" s="52"/>
      <c r="C476" s="53"/>
      <c r="D476" s="54"/>
      <c r="E476" s="55"/>
      <c r="F476" s="56"/>
      <c r="G476" s="57"/>
      <c r="H476" s="57"/>
      <c r="I476" s="58"/>
      <c r="J476" s="58"/>
      <c r="K476" s="57"/>
      <c r="L476" s="57"/>
      <c r="M476" s="58"/>
      <c r="N476" s="56"/>
      <c r="O476" s="57"/>
      <c r="P476" s="57"/>
      <c r="Q476" s="58"/>
      <c r="R476" s="56"/>
      <c r="S476" s="49"/>
      <c r="T476" s="59"/>
      <c r="U476" s="49"/>
      <c r="V476" s="60"/>
      <c r="W476" s="49"/>
      <c r="X476" s="60"/>
      <c r="Y476" s="49"/>
      <c r="Z476" s="49"/>
      <c r="AA476" s="49"/>
      <c r="AB476" s="49"/>
    </row>
    <row r="477" spans="1:28">
      <c r="A477" s="49"/>
      <c r="B477" s="52"/>
      <c r="C477" s="53"/>
      <c r="D477" s="54"/>
      <c r="E477" s="55"/>
      <c r="F477" s="56"/>
      <c r="G477" s="57"/>
      <c r="H477" s="57"/>
      <c r="I477" s="58"/>
      <c r="J477" s="58"/>
      <c r="K477" s="57"/>
      <c r="L477" s="57"/>
      <c r="M477" s="58"/>
      <c r="N477" s="56"/>
      <c r="O477" s="57"/>
      <c r="P477" s="57"/>
      <c r="Q477" s="58"/>
      <c r="R477" s="56"/>
      <c r="S477" s="49"/>
      <c r="T477" s="59"/>
      <c r="U477" s="49"/>
      <c r="V477" s="60"/>
      <c r="W477" s="49"/>
      <c r="X477" s="60"/>
      <c r="Y477" s="49"/>
      <c r="Z477" s="49"/>
      <c r="AA477" s="49"/>
      <c r="AB477" s="49"/>
    </row>
    <row r="478" spans="1:28">
      <c r="A478" s="49"/>
      <c r="B478" s="52"/>
      <c r="C478" s="53"/>
      <c r="D478" s="54"/>
      <c r="E478" s="55"/>
      <c r="F478" s="56"/>
      <c r="G478" s="57"/>
      <c r="H478" s="57"/>
      <c r="I478" s="58"/>
      <c r="J478" s="58"/>
      <c r="K478" s="57"/>
      <c r="L478" s="57"/>
      <c r="M478" s="58"/>
      <c r="N478" s="56"/>
      <c r="O478" s="57"/>
      <c r="P478" s="57"/>
      <c r="Q478" s="58"/>
      <c r="R478" s="56"/>
      <c r="S478" s="49"/>
      <c r="T478" s="59"/>
      <c r="U478" s="49"/>
      <c r="V478" s="60"/>
      <c r="W478" s="49"/>
      <c r="X478" s="60"/>
      <c r="Y478" s="49"/>
      <c r="Z478" s="49"/>
      <c r="AA478" s="49"/>
      <c r="AB478" s="49"/>
    </row>
    <row r="479" spans="1:28">
      <c r="A479" s="49"/>
      <c r="B479" s="52"/>
      <c r="C479" s="53"/>
      <c r="D479" s="54"/>
      <c r="E479" s="55"/>
      <c r="F479" s="56"/>
      <c r="G479" s="57"/>
      <c r="H479" s="57"/>
      <c r="I479" s="58"/>
      <c r="J479" s="58"/>
      <c r="K479" s="57"/>
      <c r="L479" s="57"/>
      <c r="M479" s="58"/>
      <c r="N479" s="56"/>
      <c r="O479" s="57"/>
      <c r="P479" s="57"/>
      <c r="Q479" s="58"/>
      <c r="R479" s="56"/>
      <c r="S479" s="49"/>
      <c r="T479" s="59"/>
      <c r="U479" s="49"/>
      <c r="V479" s="60"/>
      <c r="W479" s="49"/>
      <c r="X479" s="60"/>
      <c r="Y479" s="49"/>
      <c r="Z479" s="49"/>
      <c r="AA479" s="49"/>
      <c r="AB479" s="49"/>
    </row>
    <row r="480" spans="1:28">
      <c r="A480" s="49"/>
      <c r="B480" s="52"/>
      <c r="C480" s="53"/>
      <c r="D480" s="54"/>
      <c r="E480" s="55"/>
      <c r="F480" s="56"/>
      <c r="G480" s="57"/>
      <c r="H480" s="57"/>
      <c r="I480" s="58"/>
      <c r="J480" s="58"/>
      <c r="K480" s="57"/>
      <c r="L480" s="57"/>
      <c r="M480" s="58"/>
      <c r="N480" s="56"/>
      <c r="O480" s="57"/>
      <c r="P480" s="57"/>
      <c r="Q480" s="58"/>
      <c r="R480" s="56"/>
      <c r="S480" s="49"/>
      <c r="T480" s="59"/>
      <c r="U480" s="49"/>
      <c r="V480" s="60"/>
      <c r="W480" s="49"/>
      <c r="X480" s="60"/>
      <c r="Y480" s="49"/>
      <c r="Z480" s="49"/>
      <c r="AA480" s="49"/>
      <c r="AB480" s="49"/>
    </row>
    <row r="481" spans="1:28">
      <c r="A481" s="49"/>
      <c r="B481" s="52"/>
      <c r="C481" s="53"/>
      <c r="D481" s="54"/>
      <c r="E481" s="55"/>
      <c r="F481" s="56"/>
      <c r="G481" s="57"/>
      <c r="H481" s="57"/>
      <c r="I481" s="58"/>
      <c r="J481" s="58"/>
      <c r="K481" s="57"/>
      <c r="L481" s="57"/>
      <c r="M481" s="58"/>
      <c r="N481" s="56"/>
      <c r="O481" s="57"/>
      <c r="P481" s="57"/>
      <c r="Q481" s="58"/>
      <c r="R481" s="56"/>
      <c r="S481" s="49"/>
      <c r="T481" s="59"/>
      <c r="U481" s="49"/>
      <c r="V481" s="60"/>
      <c r="W481" s="49"/>
      <c r="X481" s="60"/>
      <c r="Y481" s="49"/>
      <c r="Z481" s="49"/>
      <c r="AA481" s="49"/>
      <c r="AB481" s="49"/>
    </row>
    <row r="482" spans="1:28">
      <c r="A482" s="49"/>
      <c r="B482" s="52"/>
      <c r="C482" s="53"/>
      <c r="D482" s="54"/>
      <c r="E482" s="55"/>
      <c r="F482" s="56"/>
      <c r="G482" s="57"/>
      <c r="H482" s="57"/>
      <c r="I482" s="58"/>
      <c r="J482" s="58"/>
      <c r="K482" s="57"/>
      <c r="L482" s="57"/>
      <c r="M482" s="58"/>
      <c r="N482" s="56"/>
      <c r="O482" s="57"/>
      <c r="P482" s="57"/>
      <c r="Q482" s="58"/>
      <c r="R482" s="56"/>
      <c r="S482" s="49"/>
      <c r="T482" s="59"/>
      <c r="U482" s="49"/>
      <c r="V482" s="60"/>
      <c r="W482" s="49"/>
      <c r="X482" s="60"/>
      <c r="Y482" s="49"/>
      <c r="Z482" s="49"/>
      <c r="AA482" s="49"/>
      <c r="AB482" s="49"/>
    </row>
    <row r="483" spans="1:28">
      <c r="A483" s="49"/>
      <c r="B483" s="52"/>
      <c r="C483" s="53"/>
      <c r="D483" s="54"/>
      <c r="E483" s="55"/>
      <c r="F483" s="56"/>
      <c r="G483" s="57"/>
      <c r="H483" s="57"/>
      <c r="I483" s="58"/>
      <c r="J483" s="58"/>
      <c r="K483" s="57"/>
      <c r="L483" s="57"/>
      <c r="M483" s="58"/>
      <c r="N483" s="56"/>
      <c r="O483" s="57"/>
      <c r="P483" s="57"/>
      <c r="Q483" s="58"/>
      <c r="R483" s="56"/>
      <c r="S483" s="49"/>
      <c r="T483" s="59"/>
      <c r="U483" s="49"/>
      <c r="V483" s="60"/>
      <c r="W483" s="49"/>
      <c r="X483" s="60"/>
      <c r="Y483" s="49"/>
      <c r="Z483" s="49"/>
      <c r="AA483" s="49"/>
      <c r="AB483" s="49"/>
    </row>
    <row r="484" spans="1:28">
      <c r="A484" s="49"/>
      <c r="B484" s="52"/>
      <c r="C484" s="53"/>
      <c r="D484" s="54"/>
      <c r="E484" s="55"/>
      <c r="F484" s="56"/>
      <c r="G484" s="57"/>
      <c r="H484" s="57"/>
      <c r="I484" s="58"/>
      <c r="J484" s="58"/>
      <c r="K484" s="57"/>
      <c r="L484" s="57"/>
      <c r="M484" s="58"/>
      <c r="N484" s="56"/>
      <c r="O484" s="57"/>
      <c r="P484" s="57"/>
      <c r="Q484" s="58"/>
      <c r="R484" s="56"/>
      <c r="S484" s="49"/>
      <c r="T484" s="59"/>
      <c r="U484" s="49"/>
      <c r="V484" s="60"/>
      <c r="W484" s="49"/>
      <c r="X484" s="60"/>
      <c r="Y484" s="49"/>
      <c r="Z484" s="49"/>
      <c r="AA484" s="49"/>
      <c r="AB484" s="49"/>
    </row>
    <row r="485" spans="1:28">
      <c r="A485" s="49"/>
      <c r="B485" s="52"/>
      <c r="C485" s="53"/>
      <c r="D485" s="54"/>
      <c r="E485" s="55"/>
      <c r="F485" s="56"/>
      <c r="G485" s="57"/>
      <c r="H485" s="57"/>
      <c r="I485" s="58"/>
      <c r="J485" s="58"/>
      <c r="K485" s="57"/>
      <c r="L485" s="57"/>
      <c r="M485" s="58"/>
      <c r="N485" s="56"/>
      <c r="O485" s="57"/>
      <c r="P485" s="57"/>
      <c r="Q485" s="58"/>
      <c r="R485" s="56"/>
      <c r="S485" s="49"/>
      <c r="T485" s="59"/>
      <c r="U485" s="49"/>
      <c r="V485" s="60"/>
      <c r="W485" s="49"/>
      <c r="X485" s="60"/>
      <c r="Y485" s="49"/>
      <c r="Z485" s="49"/>
      <c r="AA485" s="49"/>
      <c r="AB485" s="49"/>
    </row>
    <row r="486" spans="1:28">
      <c r="A486" s="49"/>
      <c r="B486" s="52"/>
      <c r="C486" s="53"/>
      <c r="D486" s="54"/>
      <c r="E486" s="55"/>
      <c r="F486" s="56"/>
      <c r="G486" s="57"/>
      <c r="H486" s="57"/>
      <c r="I486" s="58"/>
      <c r="J486" s="58"/>
      <c r="K486" s="57"/>
      <c r="L486" s="57"/>
      <c r="M486" s="58"/>
      <c r="N486" s="56"/>
      <c r="O486" s="57"/>
      <c r="P486" s="57"/>
      <c r="Q486" s="58"/>
      <c r="R486" s="56"/>
      <c r="S486" s="49"/>
      <c r="T486" s="59"/>
      <c r="U486" s="49"/>
      <c r="V486" s="60"/>
      <c r="W486" s="49"/>
      <c r="X486" s="60"/>
      <c r="Y486" s="49"/>
      <c r="Z486" s="49"/>
      <c r="AA486" s="49"/>
      <c r="AB486" s="49"/>
    </row>
    <row r="487" spans="1:28">
      <c r="A487" s="49"/>
      <c r="B487" s="52"/>
      <c r="C487" s="53"/>
      <c r="D487" s="54"/>
      <c r="E487" s="55"/>
      <c r="F487" s="56"/>
      <c r="G487" s="57"/>
      <c r="H487" s="57"/>
      <c r="I487" s="58"/>
      <c r="J487" s="58"/>
      <c r="K487" s="57"/>
      <c r="L487" s="57"/>
      <c r="M487" s="58"/>
      <c r="N487" s="56"/>
      <c r="O487" s="57"/>
      <c r="P487" s="57"/>
      <c r="Q487" s="58"/>
      <c r="R487" s="56"/>
      <c r="S487" s="49"/>
      <c r="T487" s="59"/>
      <c r="U487" s="49"/>
      <c r="V487" s="60"/>
      <c r="W487" s="49"/>
      <c r="X487" s="60"/>
      <c r="Y487" s="49"/>
      <c r="Z487" s="49"/>
      <c r="AA487" s="49"/>
      <c r="AB487" s="49"/>
    </row>
    <row r="488" spans="1:28">
      <c r="A488" s="49"/>
      <c r="B488" s="52"/>
      <c r="C488" s="53"/>
      <c r="D488" s="54"/>
      <c r="E488" s="55"/>
      <c r="F488" s="56"/>
      <c r="G488" s="57"/>
      <c r="H488" s="57"/>
      <c r="I488" s="58"/>
      <c r="J488" s="58"/>
      <c r="K488" s="57"/>
      <c r="L488" s="57"/>
      <c r="M488" s="58"/>
      <c r="N488" s="56"/>
      <c r="O488" s="57"/>
      <c r="P488" s="57"/>
      <c r="Q488" s="58"/>
      <c r="R488" s="56"/>
      <c r="S488" s="49"/>
      <c r="T488" s="59"/>
      <c r="U488" s="49"/>
      <c r="V488" s="60"/>
      <c r="W488" s="49"/>
      <c r="X488" s="60"/>
      <c r="Y488" s="49"/>
      <c r="Z488" s="49"/>
      <c r="AA488" s="49"/>
      <c r="AB488" s="49"/>
    </row>
    <row r="489" spans="1:28">
      <c r="A489" s="49"/>
      <c r="B489" s="52"/>
      <c r="C489" s="53"/>
      <c r="D489" s="54"/>
      <c r="E489" s="55"/>
      <c r="F489" s="56"/>
      <c r="G489" s="57"/>
      <c r="H489" s="57"/>
      <c r="I489" s="58"/>
      <c r="J489" s="58"/>
      <c r="K489" s="57"/>
      <c r="L489" s="57"/>
      <c r="M489" s="58"/>
      <c r="N489" s="56"/>
      <c r="O489" s="57"/>
      <c r="P489" s="57"/>
      <c r="Q489" s="58"/>
      <c r="R489" s="56"/>
      <c r="S489" s="49"/>
      <c r="T489" s="59"/>
      <c r="U489" s="49"/>
      <c r="V489" s="60"/>
      <c r="W489" s="49"/>
      <c r="X489" s="60"/>
      <c r="Y489" s="49"/>
      <c r="Z489" s="49"/>
      <c r="AA489" s="49"/>
      <c r="AB489" s="49"/>
    </row>
    <row r="490" spans="1:28">
      <c r="A490" s="49"/>
      <c r="B490" s="52"/>
      <c r="C490" s="53"/>
      <c r="D490" s="54"/>
      <c r="E490" s="55"/>
      <c r="F490" s="56"/>
      <c r="G490" s="57"/>
      <c r="H490" s="57"/>
      <c r="I490" s="58"/>
      <c r="J490" s="58"/>
      <c r="K490" s="57"/>
      <c r="L490" s="57"/>
      <c r="M490" s="58"/>
      <c r="N490" s="56"/>
      <c r="O490" s="57"/>
      <c r="P490" s="57"/>
      <c r="Q490" s="58"/>
      <c r="R490" s="56"/>
      <c r="S490" s="49"/>
      <c r="T490" s="59"/>
      <c r="U490" s="49"/>
      <c r="V490" s="60"/>
      <c r="W490" s="49"/>
      <c r="X490" s="60"/>
      <c r="Y490" s="49"/>
      <c r="Z490" s="49"/>
      <c r="AA490" s="49"/>
      <c r="AB490" s="49"/>
    </row>
    <row r="491" spans="1:28">
      <c r="A491" s="49"/>
      <c r="B491" s="52"/>
      <c r="C491" s="53"/>
      <c r="D491" s="54"/>
      <c r="E491" s="55"/>
      <c r="F491" s="56"/>
      <c r="G491" s="57"/>
      <c r="H491" s="57"/>
      <c r="I491" s="58"/>
      <c r="J491" s="58"/>
      <c r="K491" s="57"/>
      <c r="L491" s="57"/>
      <c r="M491" s="58"/>
      <c r="N491" s="56"/>
      <c r="O491" s="57"/>
      <c r="P491" s="57"/>
      <c r="Q491" s="58"/>
      <c r="R491" s="56"/>
      <c r="S491" s="49"/>
      <c r="T491" s="59"/>
      <c r="U491" s="49"/>
      <c r="V491" s="60"/>
      <c r="W491" s="49"/>
      <c r="X491" s="60"/>
      <c r="Y491" s="49"/>
      <c r="Z491" s="49"/>
      <c r="AA491" s="49"/>
      <c r="AB491" s="49"/>
    </row>
    <row r="492" spans="1:28">
      <c r="A492" s="49"/>
      <c r="B492" s="52"/>
      <c r="C492" s="53"/>
      <c r="D492" s="54"/>
      <c r="E492" s="55"/>
      <c r="F492" s="56"/>
      <c r="G492" s="57"/>
      <c r="H492" s="57"/>
      <c r="I492" s="58"/>
      <c r="J492" s="58"/>
      <c r="K492" s="57"/>
      <c r="L492" s="57"/>
      <c r="M492" s="58"/>
      <c r="N492" s="56"/>
      <c r="O492" s="57"/>
      <c r="P492" s="57"/>
      <c r="Q492" s="58"/>
      <c r="R492" s="56"/>
      <c r="S492" s="49"/>
      <c r="T492" s="59"/>
      <c r="U492" s="49"/>
      <c r="V492" s="60"/>
      <c r="W492" s="49"/>
      <c r="X492" s="60"/>
      <c r="Y492" s="49"/>
      <c r="Z492" s="49"/>
      <c r="AA492" s="49"/>
      <c r="AB492" s="49"/>
    </row>
    <row r="493" spans="1:28">
      <c r="A493" s="49"/>
      <c r="B493" s="52"/>
      <c r="C493" s="53"/>
      <c r="D493" s="54"/>
      <c r="E493" s="55"/>
      <c r="F493" s="56"/>
      <c r="G493" s="57"/>
      <c r="H493" s="57"/>
      <c r="I493" s="58"/>
      <c r="J493" s="58"/>
      <c r="K493" s="57"/>
      <c r="L493" s="57"/>
      <c r="M493" s="58"/>
      <c r="N493" s="56"/>
      <c r="O493" s="57"/>
      <c r="P493" s="57"/>
      <c r="Q493" s="58"/>
      <c r="R493" s="56"/>
      <c r="S493" s="49"/>
      <c r="T493" s="59"/>
      <c r="U493" s="49"/>
      <c r="V493" s="60"/>
      <c r="W493" s="49"/>
      <c r="X493" s="60"/>
      <c r="Y493" s="49"/>
      <c r="Z493" s="49"/>
      <c r="AA493" s="49"/>
      <c r="AB493" s="49"/>
    </row>
    <row r="494" spans="1:28">
      <c r="A494" s="49"/>
      <c r="B494" s="52"/>
      <c r="C494" s="53"/>
      <c r="D494" s="54"/>
      <c r="E494" s="55"/>
      <c r="F494" s="56"/>
      <c r="G494" s="57"/>
      <c r="H494" s="57"/>
      <c r="I494" s="58"/>
      <c r="J494" s="58"/>
      <c r="K494" s="57"/>
      <c r="L494" s="57"/>
      <c r="M494" s="58"/>
      <c r="N494" s="56"/>
      <c r="O494" s="57"/>
      <c r="P494" s="57"/>
      <c r="Q494" s="58"/>
      <c r="R494" s="56"/>
      <c r="S494" s="49"/>
      <c r="T494" s="59"/>
      <c r="U494" s="49"/>
      <c r="V494" s="60"/>
      <c r="W494" s="49"/>
      <c r="X494" s="60"/>
      <c r="Y494" s="49"/>
      <c r="Z494" s="49"/>
      <c r="AA494" s="49"/>
      <c r="AB494" s="49"/>
    </row>
    <row r="495" spans="1:28">
      <c r="A495" s="49"/>
      <c r="B495" s="52"/>
      <c r="C495" s="53"/>
      <c r="D495" s="54"/>
      <c r="E495" s="55"/>
      <c r="F495" s="56"/>
      <c r="G495" s="57"/>
      <c r="H495" s="57"/>
      <c r="I495" s="58"/>
      <c r="J495" s="58"/>
      <c r="K495" s="57"/>
      <c r="L495" s="57"/>
      <c r="M495" s="58"/>
      <c r="N495" s="56"/>
      <c r="O495" s="57"/>
      <c r="P495" s="57"/>
      <c r="Q495" s="58"/>
      <c r="R495" s="56"/>
      <c r="S495" s="49"/>
      <c r="T495" s="59"/>
      <c r="U495" s="49"/>
      <c r="V495" s="60"/>
      <c r="W495" s="49"/>
      <c r="X495" s="60"/>
      <c r="Y495" s="49"/>
      <c r="Z495" s="49"/>
      <c r="AA495" s="49"/>
      <c r="AB495" s="49"/>
    </row>
    <row r="496" spans="1:28">
      <c r="A496" s="49"/>
      <c r="B496" s="52"/>
      <c r="C496" s="53"/>
      <c r="D496" s="54"/>
      <c r="E496" s="55"/>
      <c r="F496" s="56"/>
      <c r="G496" s="57"/>
      <c r="H496" s="57"/>
      <c r="I496" s="58"/>
      <c r="J496" s="58"/>
      <c r="K496" s="57"/>
      <c r="L496" s="57"/>
      <c r="M496" s="58"/>
      <c r="N496" s="56"/>
      <c r="O496" s="57"/>
      <c r="P496" s="57"/>
      <c r="Q496" s="58"/>
      <c r="R496" s="56"/>
      <c r="S496" s="49"/>
      <c r="T496" s="59"/>
      <c r="U496" s="49"/>
      <c r="V496" s="60"/>
      <c r="W496" s="49"/>
      <c r="X496" s="60"/>
      <c r="Y496" s="49"/>
      <c r="Z496" s="49"/>
      <c r="AA496" s="49"/>
      <c r="AB496" s="49"/>
    </row>
    <row r="497" spans="1:28">
      <c r="A497" s="49"/>
      <c r="B497" s="52"/>
      <c r="C497" s="53"/>
      <c r="D497" s="54"/>
      <c r="E497" s="55"/>
      <c r="F497" s="56"/>
      <c r="G497" s="57"/>
      <c r="H497" s="57"/>
      <c r="I497" s="58"/>
      <c r="J497" s="58"/>
      <c r="K497" s="57"/>
      <c r="L497" s="57"/>
      <c r="M497" s="58"/>
      <c r="N497" s="56"/>
      <c r="O497" s="57"/>
      <c r="P497" s="57"/>
      <c r="Q497" s="58"/>
      <c r="R497" s="56"/>
      <c r="S497" s="49"/>
      <c r="T497" s="59"/>
      <c r="U497" s="49"/>
      <c r="V497" s="60"/>
      <c r="W497" s="49"/>
      <c r="X497" s="60"/>
      <c r="Y497" s="49"/>
      <c r="Z497" s="49"/>
      <c r="AA497" s="49"/>
      <c r="AB497" s="49"/>
    </row>
    <row r="498" spans="1:28">
      <c r="A498" s="49"/>
      <c r="B498" s="52"/>
      <c r="C498" s="53"/>
      <c r="D498" s="54"/>
      <c r="E498" s="55"/>
      <c r="F498" s="56"/>
      <c r="G498" s="57"/>
      <c r="H498" s="57"/>
      <c r="I498" s="58"/>
      <c r="J498" s="58"/>
      <c r="K498" s="57"/>
      <c r="L498" s="57"/>
      <c r="M498" s="58"/>
      <c r="N498" s="56"/>
      <c r="O498" s="57"/>
      <c r="P498" s="57"/>
      <c r="Q498" s="58"/>
      <c r="R498" s="56"/>
      <c r="S498" s="49"/>
      <c r="T498" s="59"/>
      <c r="U498" s="49"/>
      <c r="V498" s="60"/>
      <c r="W498" s="49"/>
      <c r="X498" s="60"/>
      <c r="Y498" s="49"/>
      <c r="Z498" s="49"/>
      <c r="AA498" s="49"/>
      <c r="AB498" s="49"/>
    </row>
    <row r="499" spans="1:28">
      <c r="A499" s="49"/>
      <c r="B499" s="52"/>
      <c r="C499" s="53"/>
      <c r="D499" s="54"/>
      <c r="E499" s="55"/>
      <c r="F499" s="56"/>
      <c r="G499" s="57"/>
      <c r="H499" s="57"/>
      <c r="I499" s="58"/>
      <c r="J499" s="58"/>
      <c r="K499" s="57"/>
      <c r="L499" s="57"/>
      <c r="M499" s="58"/>
      <c r="N499" s="56"/>
      <c r="O499" s="57"/>
      <c r="P499" s="57"/>
      <c r="Q499" s="58"/>
      <c r="R499" s="56"/>
      <c r="S499" s="49"/>
      <c r="T499" s="59"/>
      <c r="U499" s="49"/>
      <c r="V499" s="60"/>
      <c r="W499" s="49"/>
      <c r="X499" s="60"/>
      <c r="Y499" s="49"/>
      <c r="Z499" s="49"/>
      <c r="AA499" s="49"/>
      <c r="AB499" s="49"/>
    </row>
    <row r="500" spans="1:28">
      <c r="A500" s="49"/>
      <c r="B500" s="52"/>
      <c r="C500" s="53"/>
      <c r="D500" s="54"/>
      <c r="E500" s="55"/>
      <c r="F500" s="56"/>
      <c r="G500" s="57"/>
      <c r="H500" s="57"/>
      <c r="I500" s="58"/>
      <c r="J500" s="58"/>
      <c r="K500" s="57"/>
      <c r="L500" s="57"/>
      <c r="M500" s="58"/>
      <c r="N500" s="56"/>
      <c r="O500" s="57"/>
      <c r="P500" s="57"/>
      <c r="Q500" s="58"/>
      <c r="R500" s="56"/>
      <c r="S500" s="49"/>
      <c r="T500" s="59"/>
      <c r="U500" s="49"/>
      <c r="V500" s="60"/>
      <c r="W500" s="49"/>
      <c r="X500" s="60"/>
      <c r="Y500" s="49"/>
      <c r="Z500" s="49"/>
      <c r="AA500" s="49"/>
      <c r="AB500" s="49"/>
    </row>
    <row r="501" spans="1:28">
      <c r="A501" s="49"/>
      <c r="B501" s="52"/>
      <c r="C501" s="53"/>
      <c r="D501" s="54"/>
      <c r="E501" s="55"/>
      <c r="F501" s="56"/>
      <c r="G501" s="57"/>
      <c r="H501" s="57"/>
      <c r="I501" s="58"/>
      <c r="J501" s="58"/>
      <c r="K501" s="57"/>
      <c r="L501" s="57"/>
      <c r="M501" s="58"/>
      <c r="N501" s="56"/>
      <c r="O501" s="57"/>
      <c r="P501" s="57"/>
      <c r="Q501" s="58"/>
      <c r="R501" s="56"/>
      <c r="S501" s="49"/>
      <c r="T501" s="59"/>
      <c r="U501" s="49"/>
      <c r="V501" s="60"/>
      <c r="W501" s="49"/>
      <c r="X501" s="60"/>
      <c r="Y501" s="49"/>
      <c r="Z501" s="49"/>
      <c r="AA501" s="49"/>
      <c r="AB501" s="49"/>
    </row>
    <row r="502" spans="1:28">
      <c r="A502" s="49"/>
      <c r="B502" s="52"/>
      <c r="C502" s="53"/>
      <c r="D502" s="54"/>
      <c r="E502" s="55"/>
      <c r="F502" s="56"/>
      <c r="G502" s="57"/>
      <c r="H502" s="57"/>
      <c r="I502" s="58"/>
      <c r="J502" s="58"/>
      <c r="K502" s="57"/>
      <c r="L502" s="57"/>
      <c r="M502" s="58"/>
      <c r="N502" s="56"/>
      <c r="O502" s="57"/>
      <c r="P502" s="57"/>
      <c r="Q502" s="58"/>
      <c r="R502" s="56"/>
      <c r="S502" s="49"/>
      <c r="T502" s="59"/>
      <c r="U502" s="49"/>
      <c r="V502" s="60"/>
      <c r="W502" s="49"/>
      <c r="X502" s="60"/>
      <c r="Y502" s="49"/>
      <c r="Z502" s="49"/>
      <c r="AA502" s="49"/>
      <c r="AB502" s="49"/>
    </row>
    <row r="503" spans="1:28">
      <c r="A503" s="49"/>
      <c r="B503" s="52"/>
      <c r="C503" s="53"/>
      <c r="D503" s="54"/>
      <c r="E503" s="55"/>
      <c r="F503" s="56"/>
      <c r="G503" s="57"/>
      <c r="H503" s="57"/>
      <c r="I503" s="58"/>
      <c r="J503" s="58"/>
      <c r="K503" s="57"/>
      <c r="L503" s="57"/>
      <c r="M503" s="58"/>
      <c r="N503" s="56"/>
      <c r="O503" s="57"/>
      <c r="P503" s="57"/>
      <c r="Q503" s="58"/>
      <c r="R503" s="56"/>
      <c r="S503" s="49"/>
      <c r="T503" s="59"/>
      <c r="U503" s="49"/>
      <c r="V503" s="60"/>
      <c r="W503" s="49"/>
      <c r="X503" s="60"/>
      <c r="Y503" s="49"/>
      <c r="Z503" s="49"/>
      <c r="AA503" s="49"/>
      <c r="AB503" s="49"/>
    </row>
    <row r="504" spans="1:28">
      <c r="A504" s="49"/>
      <c r="B504" s="52"/>
      <c r="C504" s="53"/>
      <c r="D504" s="54"/>
      <c r="E504" s="55"/>
      <c r="F504" s="56"/>
      <c r="G504" s="57"/>
      <c r="H504" s="57"/>
      <c r="I504" s="58"/>
      <c r="J504" s="58"/>
      <c r="K504" s="57"/>
      <c r="L504" s="57"/>
      <c r="M504" s="58"/>
      <c r="N504" s="56"/>
      <c r="O504" s="57"/>
      <c r="P504" s="57"/>
      <c r="Q504" s="58"/>
      <c r="R504" s="56"/>
      <c r="S504" s="49"/>
      <c r="T504" s="59"/>
      <c r="U504" s="49"/>
      <c r="V504" s="60"/>
      <c r="W504" s="49"/>
      <c r="X504" s="60"/>
      <c r="Y504" s="49"/>
      <c r="Z504" s="49"/>
      <c r="AA504" s="49"/>
      <c r="AB504" s="49"/>
    </row>
    <row r="505" spans="1:28">
      <c r="A505" s="49"/>
      <c r="B505" s="52"/>
      <c r="C505" s="53"/>
      <c r="D505" s="54"/>
      <c r="E505" s="55"/>
      <c r="F505" s="56"/>
      <c r="G505" s="57"/>
      <c r="H505" s="57"/>
      <c r="I505" s="58"/>
      <c r="J505" s="58"/>
      <c r="K505" s="57"/>
      <c r="L505" s="57"/>
      <c r="M505" s="58"/>
      <c r="N505" s="56"/>
      <c r="O505" s="57"/>
      <c r="P505" s="57"/>
      <c r="Q505" s="58"/>
      <c r="R505" s="56"/>
      <c r="S505" s="49"/>
      <c r="T505" s="59"/>
      <c r="U505" s="49"/>
      <c r="V505" s="60"/>
      <c r="W505" s="49"/>
      <c r="X505" s="60"/>
      <c r="Y505" s="49"/>
      <c r="Z505" s="49"/>
      <c r="AA505" s="49"/>
      <c r="AB505" s="49"/>
    </row>
    <row r="506" spans="1:28">
      <c r="A506" s="49"/>
      <c r="B506" s="52"/>
      <c r="C506" s="53"/>
      <c r="D506" s="54"/>
      <c r="E506" s="55"/>
      <c r="F506" s="56"/>
      <c r="G506" s="57"/>
      <c r="H506" s="57"/>
      <c r="I506" s="58"/>
      <c r="J506" s="58"/>
      <c r="K506" s="57"/>
      <c r="L506" s="57"/>
      <c r="M506" s="58"/>
      <c r="N506" s="56"/>
      <c r="O506" s="57"/>
      <c r="P506" s="57"/>
      <c r="Q506" s="58"/>
      <c r="R506" s="56"/>
      <c r="S506" s="49"/>
      <c r="T506" s="59"/>
      <c r="U506" s="49"/>
      <c r="V506" s="60"/>
      <c r="W506" s="49"/>
      <c r="X506" s="60"/>
      <c r="Y506" s="49"/>
      <c r="Z506" s="49"/>
      <c r="AA506" s="49"/>
      <c r="AB506" s="49"/>
    </row>
    <row r="507" spans="1:28">
      <c r="A507" s="49"/>
      <c r="B507" s="52"/>
      <c r="C507" s="53"/>
      <c r="D507" s="54"/>
      <c r="E507" s="55"/>
      <c r="F507" s="56"/>
      <c r="G507" s="57"/>
      <c r="H507" s="57"/>
      <c r="I507" s="58"/>
      <c r="J507" s="58"/>
      <c r="K507" s="57"/>
      <c r="L507" s="57"/>
      <c r="M507" s="58"/>
      <c r="N507" s="56"/>
      <c r="O507" s="57"/>
      <c r="P507" s="57"/>
      <c r="Q507" s="58"/>
      <c r="R507" s="56"/>
      <c r="S507" s="49"/>
      <c r="T507" s="59"/>
      <c r="U507" s="49"/>
      <c r="V507" s="60"/>
      <c r="W507" s="49"/>
      <c r="X507" s="60"/>
      <c r="Y507" s="49"/>
      <c r="Z507" s="49"/>
      <c r="AA507" s="49"/>
      <c r="AB507" s="49"/>
    </row>
    <row r="508" spans="1:28">
      <c r="A508" s="49"/>
      <c r="B508" s="52"/>
      <c r="C508" s="53"/>
      <c r="D508" s="54"/>
      <c r="E508" s="55"/>
      <c r="F508" s="56"/>
      <c r="G508" s="57"/>
      <c r="H508" s="57"/>
      <c r="I508" s="58"/>
      <c r="J508" s="58"/>
      <c r="K508" s="57"/>
      <c r="L508" s="57"/>
      <c r="M508" s="58"/>
      <c r="N508" s="56"/>
      <c r="O508" s="57"/>
      <c r="P508" s="57"/>
      <c r="Q508" s="58"/>
      <c r="R508" s="56"/>
      <c r="S508" s="49"/>
      <c r="T508" s="59"/>
      <c r="U508" s="49"/>
      <c r="V508" s="60"/>
      <c r="W508" s="49"/>
      <c r="X508" s="60"/>
      <c r="Y508" s="49"/>
      <c r="Z508" s="49"/>
      <c r="AA508" s="49"/>
      <c r="AB508" s="49"/>
    </row>
    <row r="509" spans="1:28">
      <c r="A509" s="49"/>
      <c r="B509" s="52"/>
      <c r="C509" s="53"/>
      <c r="D509" s="54"/>
      <c r="E509" s="55"/>
      <c r="F509" s="56"/>
      <c r="G509" s="57"/>
      <c r="H509" s="57"/>
      <c r="I509" s="58"/>
      <c r="J509" s="58"/>
      <c r="K509" s="57"/>
      <c r="L509" s="57"/>
      <c r="M509" s="58"/>
      <c r="N509" s="56"/>
      <c r="O509" s="57"/>
      <c r="P509" s="57"/>
      <c r="Q509" s="58"/>
      <c r="R509" s="56"/>
      <c r="S509" s="49"/>
      <c r="T509" s="59"/>
      <c r="U509" s="49"/>
      <c r="V509" s="60"/>
      <c r="W509" s="49"/>
      <c r="X509" s="60"/>
      <c r="Y509" s="49"/>
      <c r="Z509" s="49"/>
      <c r="AA509" s="49"/>
      <c r="AB509" s="49"/>
    </row>
    <row r="510" spans="1:28">
      <c r="A510" s="49"/>
      <c r="B510" s="52"/>
      <c r="C510" s="53"/>
      <c r="D510" s="54"/>
      <c r="E510" s="55"/>
      <c r="F510" s="56"/>
      <c r="G510" s="57"/>
      <c r="H510" s="57"/>
      <c r="I510" s="58"/>
      <c r="J510" s="58"/>
      <c r="K510" s="57"/>
      <c r="L510" s="57"/>
      <c r="M510" s="58"/>
      <c r="N510" s="56"/>
      <c r="O510" s="57"/>
      <c r="P510" s="57"/>
      <c r="Q510" s="58"/>
      <c r="R510" s="56"/>
      <c r="S510" s="49"/>
      <c r="T510" s="59"/>
      <c r="U510" s="49"/>
      <c r="V510" s="60"/>
      <c r="W510" s="49"/>
      <c r="X510" s="60"/>
      <c r="Y510" s="49"/>
      <c r="Z510" s="49"/>
      <c r="AA510" s="49"/>
      <c r="AB510" s="49"/>
    </row>
    <row r="511" spans="1:28">
      <c r="A511" s="49"/>
      <c r="B511" s="52"/>
      <c r="C511" s="53"/>
      <c r="D511" s="54"/>
      <c r="E511" s="55"/>
      <c r="F511" s="56"/>
      <c r="G511" s="57"/>
      <c r="H511" s="57"/>
      <c r="I511" s="58"/>
      <c r="J511" s="58"/>
      <c r="K511" s="57"/>
      <c r="L511" s="57"/>
      <c r="M511" s="58"/>
      <c r="N511" s="56"/>
      <c r="O511" s="57"/>
      <c r="P511" s="57"/>
      <c r="Q511" s="58"/>
      <c r="R511" s="56"/>
      <c r="S511" s="49"/>
      <c r="T511" s="59"/>
      <c r="U511" s="49"/>
      <c r="V511" s="60"/>
      <c r="W511" s="49"/>
      <c r="X511" s="60"/>
      <c r="Y511" s="49"/>
      <c r="Z511" s="49"/>
      <c r="AA511" s="49"/>
      <c r="AB511" s="49"/>
    </row>
    <row r="512" spans="1:28">
      <c r="A512" s="49"/>
      <c r="B512" s="52"/>
      <c r="C512" s="53"/>
      <c r="D512" s="54"/>
      <c r="E512" s="55"/>
      <c r="F512" s="56"/>
      <c r="G512" s="57"/>
      <c r="H512" s="57"/>
      <c r="I512" s="58"/>
      <c r="J512" s="58"/>
      <c r="K512" s="57"/>
      <c r="L512" s="57"/>
      <c r="M512" s="58"/>
      <c r="N512" s="56"/>
      <c r="O512" s="57"/>
      <c r="P512" s="57"/>
      <c r="Q512" s="58"/>
      <c r="R512" s="56"/>
      <c r="S512" s="49"/>
      <c r="T512" s="59"/>
      <c r="U512" s="49"/>
      <c r="V512" s="60"/>
      <c r="W512" s="49"/>
      <c r="X512" s="60"/>
      <c r="Y512" s="49"/>
      <c r="Z512" s="49"/>
      <c r="AA512" s="49"/>
      <c r="AB512" s="49"/>
    </row>
    <row r="513" spans="1:28">
      <c r="A513" s="49"/>
      <c r="B513" s="52"/>
      <c r="C513" s="53"/>
      <c r="D513" s="54"/>
      <c r="E513" s="55"/>
      <c r="F513" s="56"/>
      <c r="G513" s="57"/>
      <c r="H513" s="57"/>
      <c r="I513" s="58"/>
      <c r="J513" s="58"/>
      <c r="K513" s="57"/>
      <c r="L513" s="57"/>
      <c r="M513" s="58"/>
      <c r="N513" s="56"/>
      <c r="O513" s="57"/>
      <c r="P513" s="57"/>
      <c r="Q513" s="58"/>
      <c r="R513" s="56"/>
      <c r="S513" s="49"/>
      <c r="T513" s="59"/>
      <c r="U513" s="49"/>
      <c r="V513" s="60"/>
      <c r="W513" s="49"/>
      <c r="X513" s="60"/>
      <c r="Y513" s="49"/>
      <c r="Z513" s="49"/>
      <c r="AA513" s="49"/>
      <c r="AB513" s="49"/>
    </row>
    <row r="514" spans="1:28">
      <c r="A514" s="49"/>
      <c r="B514" s="52"/>
      <c r="C514" s="53"/>
      <c r="D514" s="54"/>
      <c r="E514" s="55"/>
      <c r="F514" s="56"/>
      <c r="G514" s="57"/>
      <c r="H514" s="57"/>
      <c r="I514" s="58"/>
      <c r="J514" s="58"/>
      <c r="K514" s="57"/>
      <c r="L514" s="57"/>
      <c r="M514" s="58"/>
      <c r="N514" s="56"/>
      <c r="O514" s="57"/>
      <c r="P514" s="57"/>
      <c r="Q514" s="58"/>
      <c r="R514" s="56"/>
      <c r="S514" s="49"/>
      <c r="T514" s="59"/>
      <c r="U514" s="49"/>
      <c r="V514" s="60"/>
      <c r="W514" s="49"/>
      <c r="X514" s="60"/>
      <c r="Y514" s="49"/>
      <c r="Z514" s="49"/>
      <c r="AA514" s="49"/>
      <c r="AB514" s="49"/>
    </row>
    <row r="515" spans="1:28">
      <c r="A515" s="49"/>
      <c r="B515" s="52"/>
      <c r="C515" s="53"/>
      <c r="D515" s="54"/>
      <c r="E515" s="55"/>
      <c r="F515" s="56"/>
      <c r="G515" s="57"/>
      <c r="H515" s="57"/>
      <c r="I515" s="58"/>
      <c r="J515" s="58"/>
      <c r="K515" s="57"/>
      <c r="L515" s="57"/>
      <c r="M515" s="58"/>
      <c r="N515" s="56"/>
      <c r="O515" s="57"/>
      <c r="P515" s="57"/>
      <c r="Q515" s="58"/>
      <c r="R515" s="56"/>
      <c r="S515" s="49"/>
      <c r="T515" s="59"/>
      <c r="U515" s="49"/>
      <c r="V515" s="60"/>
      <c r="W515" s="49"/>
      <c r="X515" s="60"/>
      <c r="Y515" s="49"/>
      <c r="Z515" s="49"/>
      <c r="AA515" s="49"/>
      <c r="AB515" s="49"/>
    </row>
    <row r="516" spans="1:28">
      <c r="A516" s="49"/>
      <c r="B516" s="52"/>
      <c r="C516" s="53"/>
      <c r="D516" s="54"/>
      <c r="E516" s="55"/>
      <c r="F516" s="56"/>
      <c r="G516" s="57"/>
      <c r="H516" s="57"/>
      <c r="I516" s="58"/>
      <c r="J516" s="58"/>
      <c r="K516" s="57"/>
      <c r="L516" s="57"/>
      <c r="M516" s="58"/>
      <c r="N516" s="56"/>
      <c r="O516" s="57"/>
      <c r="P516" s="57"/>
      <c r="Q516" s="58"/>
      <c r="R516" s="56"/>
      <c r="S516" s="49"/>
      <c r="T516" s="59"/>
      <c r="U516" s="49"/>
      <c r="V516" s="60"/>
      <c r="W516" s="49"/>
      <c r="X516" s="60"/>
      <c r="Y516" s="49"/>
      <c r="Z516" s="49"/>
      <c r="AA516" s="49"/>
      <c r="AB516" s="49"/>
    </row>
    <row r="517" spans="1:28">
      <c r="A517" s="49"/>
      <c r="B517" s="52"/>
      <c r="C517" s="53"/>
      <c r="D517" s="54"/>
      <c r="E517" s="55"/>
      <c r="F517" s="56"/>
      <c r="G517" s="57"/>
      <c r="H517" s="57"/>
      <c r="I517" s="58"/>
      <c r="J517" s="58"/>
      <c r="K517" s="57"/>
      <c r="L517" s="57"/>
      <c r="M517" s="58"/>
      <c r="N517" s="56"/>
      <c r="O517" s="57"/>
      <c r="P517" s="57"/>
      <c r="Q517" s="58"/>
      <c r="R517" s="56"/>
      <c r="S517" s="49"/>
      <c r="T517" s="59"/>
      <c r="U517" s="49"/>
      <c r="V517" s="60"/>
      <c r="W517" s="49"/>
      <c r="X517" s="60"/>
      <c r="Y517" s="49"/>
      <c r="Z517" s="49"/>
      <c r="AA517" s="49"/>
      <c r="AB517" s="49"/>
    </row>
    <row r="518" spans="1:28">
      <c r="A518" s="49"/>
      <c r="B518" s="52"/>
      <c r="C518" s="53"/>
      <c r="D518" s="54"/>
      <c r="E518" s="55"/>
      <c r="F518" s="56"/>
      <c r="G518" s="57"/>
      <c r="H518" s="57"/>
      <c r="I518" s="58"/>
      <c r="J518" s="58"/>
      <c r="K518" s="57"/>
      <c r="L518" s="57"/>
      <c r="M518" s="58"/>
      <c r="N518" s="56"/>
      <c r="O518" s="57"/>
      <c r="P518" s="57"/>
      <c r="Q518" s="58"/>
      <c r="R518" s="56"/>
      <c r="S518" s="49"/>
      <c r="T518" s="59"/>
      <c r="U518" s="49"/>
      <c r="V518" s="60"/>
      <c r="W518" s="49"/>
      <c r="X518" s="60"/>
      <c r="Y518" s="49"/>
      <c r="Z518" s="49"/>
      <c r="AA518" s="49"/>
      <c r="AB518" s="49"/>
    </row>
    <row r="519" spans="1:28">
      <c r="A519" s="49"/>
      <c r="B519" s="52"/>
      <c r="C519" s="53"/>
      <c r="D519" s="54"/>
      <c r="E519" s="55"/>
      <c r="F519" s="56"/>
      <c r="G519" s="57"/>
      <c r="H519" s="57"/>
      <c r="I519" s="58"/>
      <c r="J519" s="58"/>
      <c r="K519" s="57"/>
      <c r="L519" s="57"/>
      <c r="M519" s="58"/>
      <c r="N519" s="56"/>
      <c r="O519" s="57"/>
      <c r="P519" s="57"/>
      <c r="Q519" s="58"/>
      <c r="R519" s="56"/>
      <c r="S519" s="49"/>
      <c r="T519" s="59"/>
      <c r="U519" s="49"/>
      <c r="V519" s="60"/>
      <c r="W519" s="49"/>
      <c r="X519" s="60"/>
      <c r="Y519" s="49"/>
      <c r="Z519" s="49"/>
      <c r="AA519" s="49"/>
      <c r="AB519" s="49"/>
    </row>
    <row r="520" spans="1:28">
      <c r="A520" s="49"/>
      <c r="B520" s="52"/>
      <c r="C520" s="53"/>
      <c r="D520" s="54"/>
      <c r="E520" s="55"/>
      <c r="F520" s="56"/>
      <c r="G520" s="57"/>
      <c r="H520" s="57"/>
      <c r="I520" s="58"/>
      <c r="J520" s="58"/>
      <c r="K520" s="57"/>
      <c r="L520" s="57"/>
      <c r="M520" s="58"/>
      <c r="N520" s="56"/>
      <c r="O520" s="57"/>
      <c r="P520" s="57"/>
      <c r="Q520" s="58"/>
      <c r="R520" s="56"/>
      <c r="S520" s="49"/>
      <c r="T520" s="59"/>
      <c r="U520" s="49"/>
      <c r="V520" s="60"/>
      <c r="W520" s="49"/>
      <c r="X520" s="60"/>
      <c r="Y520" s="49"/>
      <c r="Z520" s="49"/>
      <c r="AA520" s="49"/>
      <c r="AB520" s="49"/>
    </row>
    <row r="521" spans="1:28">
      <c r="A521" s="49"/>
      <c r="B521" s="52"/>
      <c r="C521" s="53"/>
      <c r="D521" s="54"/>
      <c r="E521" s="55"/>
      <c r="F521" s="56"/>
      <c r="G521" s="57"/>
      <c r="H521" s="57"/>
      <c r="I521" s="58"/>
      <c r="J521" s="58"/>
      <c r="K521" s="57"/>
      <c r="L521" s="57"/>
      <c r="M521" s="58"/>
      <c r="N521" s="56"/>
      <c r="O521" s="57"/>
      <c r="P521" s="57"/>
      <c r="Q521" s="58"/>
      <c r="R521" s="56"/>
      <c r="S521" s="49"/>
      <c r="T521" s="59"/>
      <c r="U521" s="49"/>
      <c r="V521" s="60"/>
      <c r="W521" s="49"/>
      <c r="X521" s="60"/>
      <c r="Y521" s="49"/>
      <c r="Z521" s="49"/>
      <c r="AA521" s="49"/>
      <c r="AB521" s="49"/>
    </row>
    <row r="522" spans="1:28">
      <c r="A522" s="49"/>
      <c r="B522" s="52"/>
      <c r="C522" s="53"/>
      <c r="D522" s="54"/>
      <c r="E522" s="55"/>
      <c r="F522" s="56"/>
      <c r="G522" s="57"/>
      <c r="H522" s="57"/>
      <c r="I522" s="58"/>
      <c r="J522" s="58"/>
      <c r="K522" s="57"/>
      <c r="L522" s="57"/>
      <c r="M522" s="58"/>
      <c r="N522" s="56"/>
      <c r="O522" s="57"/>
      <c r="P522" s="57"/>
      <c r="Q522" s="58"/>
      <c r="R522" s="56"/>
      <c r="S522" s="49"/>
      <c r="T522" s="59"/>
      <c r="U522" s="49"/>
      <c r="V522" s="60"/>
      <c r="W522" s="49"/>
      <c r="X522" s="60"/>
      <c r="Y522" s="49"/>
      <c r="Z522" s="49"/>
      <c r="AA522" s="49"/>
      <c r="AB522" s="49"/>
    </row>
    <row r="523" spans="1:28">
      <c r="A523" s="49"/>
      <c r="B523" s="52"/>
      <c r="C523" s="53"/>
      <c r="D523" s="54"/>
      <c r="E523" s="55"/>
      <c r="F523" s="56"/>
      <c r="G523" s="57"/>
      <c r="H523" s="57"/>
      <c r="I523" s="58"/>
      <c r="J523" s="58"/>
      <c r="K523" s="57"/>
      <c r="L523" s="57"/>
      <c r="M523" s="58"/>
      <c r="N523" s="56"/>
      <c r="O523" s="57"/>
      <c r="P523" s="57"/>
      <c r="Q523" s="58"/>
      <c r="R523" s="56"/>
      <c r="S523" s="49"/>
      <c r="T523" s="59"/>
      <c r="U523" s="49"/>
      <c r="V523" s="60"/>
      <c r="W523" s="49"/>
      <c r="X523" s="60"/>
      <c r="Y523" s="49"/>
      <c r="Z523" s="49"/>
      <c r="AA523" s="49"/>
      <c r="AB523" s="49"/>
    </row>
    <row r="524" spans="1:28">
      <c r="A524" s="49"/>
      <c r="B524" s="52"/>
      <c r="C524" s="53"/>
      <c r="D524" s="54"/>
      <c r="E524" s="55"/>
      <c r="F524" s="56"/>
      <c r="G524" s="57"/>
      <c r="H524" s="57"/>
      <c r="I524" s="58"/>
      <c r="J524" s="58"/>
      <c r="K524" s="57"/>
      <c r="L524" s="57"/>
      <c r="M524" s="58"/>
      <c r="N524" s="56"/>
      <c r="O524" s="57"/>
      <c r="P524" s="57"/>
      <c r="Q524" s="58"/>
      <c r="R524" s="56"/>
      <c r="S524" s="49"/>
      <c r="T524" s="59"/>
      <c r="U524" s="49"/>
      <c r="V524" s="60"/>
      <c r="W524" s="49"/>
      <c r="X524" s="60"/>
      <c r="Y524" s="49"/>
      <c r="Z524" s="49"/>
      <c r="AA524" s="49"/>
      <c r="AB524" s="49"/>
    </row>
    <row r="525" spans="1:28">
      <c r="A525" s="49"/>
      <c r="B525" s="52"/>
      <c r="C525" s="53"/>
      <c r="D525" s="54"/>
      <c r="E525" s="55"/>
      <c r="F525" s="56"/>
      <c r="G525" s="57"/>
      <c r="H525" s="57"/>
      <c r="I525" s="58"/>
      <c r="J525" s="58"/>
      <c r="K525" s="57"/>
      <c r="L525" s="57"/>
      <c r="M525" s="58"/>
      <c r="N525" s="56"/>
      <c r="O525" s="57"/>
      <c r="P525" s="57"/>
      <c r="Q525" s="58"/>
      <c r="R525" s="56"/>
      <c r="S525" s="49"/>
      <c r="T525" s="59"/>
      <c r="U525" s="49"/>
      <c r="V525" s="60"/>
      <c r="W525" s="49"/>
      <c r="X525" s="60"/>
      <c r="Y525" s="49"/>
      <c r="Z525" s="49"/>
      <c r="AA525" s="49"/>
      <c r="AB525" s="49"/>
    </row>
    <row r="526" spans="1:28">
      <c r="A526" s="49"/>
      <c r="B526" s="52"/>
      <c r="C526" s="53"/>
      <c r="D526" s="54"/>
      <c r="E526" s="55"/>
      <c r="F526" s="56"/>
      <c r="G526" s="57"/>
      <c r="H526" s="57"/>
      <c r="I526" s="58"/>
      <c r="J526" s="58"/>
      <c r="K526" s="57"/>
      <c r="L526" s="57"/>
      <c r="M526" s="58"/>
      <c r="N526" s="56"/>
      <c r="O526" s="57"/>
      <c r="P526" s="57"/>
      <c r="Q526" s="58"/>
      <c r="R526" s="56"/>
      <c r="S526" s="49"/>
      <c r="T526" s="59"/>
      <c r="U526" s="49"/>
      <c r="V526" s="60"/>
      <c r="W526" s="49"/>
      <c r="X526" s="60"/>
      <c r="Y526" s="49"/>
      <c r="Z526" s="49"/>
      <c r="AA526" s="49"/>
      <c r="AB526" s="49"/>
    </row>
    <row r="527" spans="1:28">
      <c r="A527" s="49"/>
      <c r="B527" s="52"/>
      <c r="C527" s="53"/>
      <c r="D527" s="54"/>
      <c r="E527" s="55"/>
      <c r="F527" s="56"/>
      <c r="G527" s="57"/>
      <c r="H527" s="57"/>
      <c r="I527" s="58"/>
      <c r="J527" s="58"/>
      <c r="K527" s="57"/>
      <c r="L527" s="57"/>
      <c r="M527" s="58"/>
      <c r="N527" s="56"/>
      <c r="O527" s="57"/>
      <c r="P527" s="57"/>
      <c r="Q527" s="58"/>
      <c r="R527" s="56"/>
      <c r="S527" s="49"/>
      <c r="T527" s="59"/>
      <c r="U527" s="49"/>
      <c r="V527" s="60"/>
      <c r="W527" s="49"/>
      <c r="X527" s="60"/>
      <c r="Y527" s="49"/>
      <c r="Z527" s="49"/>
      <c r="AA527" s="49"/>
      <c r="AB527" s="49"/>
    </row>
    <row r="528" spans="1:28">
      <c r="A528" s="49"/>
      <c r="B528" s="52"/>
      <c r="C528" s="53"/>
      <c r="D528" s="54"/>
      <c r="E528" s="55"/>
      <c r="F528" s="56"/>
      <c r="G528" s="57"/>
      <c r="H528" s="57"/>
      <c r="I528" s="58"/>
      <c r="J528" s="58"/>
      <c r="K528" s="57"/>
      <c r="L528" s="57"/>
      <c r="M528" s="58"/>
      <c r="N528" s="56"/>
      <c r="O528" s="57"/>
      <c r="P528" s="57"/>
      <c r="Q528" s="58"/>
      <c r="R528" s="56"/>
      <c r="S528" s="49"/>
      <c r="T528" s="59"/>
      <c r="U528" s="49"/>
      <c r="V528" s="60"/>
      <c r="W528" s="49"/>
      <c r="X528" s="60"/>
      <c r="Y528" s="49"/>
      <c r="Z528" s="49"/>
      <c r="AA528" s="49"/>
      <c r="AB528" s="49"/>
    </row>
    <row r="529" spans="1:28">
      <c r="A529" s="49"/>
      <c r="B529" s="52"/>
      <c r="C529" s="53"/>
      <c r="D529" s="54"/>
      <c r="E529" s="55"/>
      <c r="F529" s="56"/>
      <c r="G529" s="57"/>
      <c r="H529" s="57"/>
      <c r="I529" s="58"/>
      <c r="J529" s="58"/>
      <c r="K529" s="57"/>
      <c r="L529" s="57"/>
      <c r="M529" s="58"/>
      <c r="N529" s="56"/>
      <c r="O529" s="57"/>
      <c r="P529" s="57"/>
      <c r="Q529" s="58"/>
      <c r="R529" s="56"/>
      <c r="S529" s="49"/>
      <c r="T529" s="59"/>
      <c r="U529" s="49"/>
      <c r="V529" s="60"/>
      <c r="W529" s="49"/>
      <c r="X529" s="60"/>
      <c r="Y529" s="49"/>
      <c r="Z529" s="49"/>
      <c r="AA529" s="49"/>
      <c r="AB529" s="49"/>
    </row>
    <row r="530" spans="1:28">
      <c r="A530" s="49"/>
      <c r="B530" s="52"/>
      <c r="C530" s="53"/>
      <c r="D530" s="54"/>
      <c r="E530" s="55"/>
      <c r="F530" s="56"/>
      <c r="G530" s="57"/>
      <c r="H530" s="57"/>
      <c r="I530" s="58"/>
      <c r="J530" s="58"/>
      <c r="K530" s="57"/>
      <c r="L530" s="57"/>
      <c r="M530" s="58"/>
      <c r="N530" s="56"/>
      <c r="O530" s="57"/>
      <c r="P530" s="57"/>
      <c r="Q530" s="58"/>
      <c r="R530" s="56"/>
      <c r="S530" s="49"/>
      <c r="T530" s="59"/>
      <c r="U530" s="49"/>
      <c r="V530" s="60"/>
      <c r="W530" s="49"/>
      <c r="X530" s="60"/>
      <c r="Y530" s="49"/>
      <c r="Z530" s="49"/>
      <c r="AA530" s="49"/>
      <c r="AB530" s="49"/>
    </row>
    <row r="531" spans="1:28">
      <c r="A531" s="49"/>
      <c r="B531" s="52"/>
      <c r="C531" s="53"/>
      <c r="D531" s="54"/>
      <c r="E531" s="55"/>
      <c r="F531" s="56"/>
      <c r="G531" s="57"/>
      <c r="H531" s="57"/>
      <c r="I531" s="58"/>
      <c r="J531" s="58"/>
      <c r="K531" s="57"/>
      <c r="L531" s="57"/>
      <c r="M531" s="58"/>
      <c r="N531" s="56"/>
      <c r="O531" s="57"/>
      <c r="P531" s="57"/>
      <c r="Q531" s="58"/>
      <c r="R531" s="56"/>
      <c r="S531" s="49"/>
      <c r="T531" s="59"/>
      <c r="U531" s="49"/>
      <c r="V531" s="60"/>
      <c r="W531" s="49"/>
      <c r="X531" s="60"/>
      <c r="Y531" s="49"/>
      <c r="Z531" s="49"/>
      <c r="AA531" s="49"/>
      <c r="AB531" s="49"/>
    </row>
    <row r="532" spans="1:28">
      <c r="A532" s="49"/>
      <c r="B532" s="52"/>
      <c r="C532" s="53"/>
      <c r="D532" s="54"/>
      <c r="E532" s="55"/>
      <c r="F532" s="56"/>
      <c r="G532" s="57"/>
      <c r="H532" s="57"/>
      <c r="I532" s="58"/>
      <c r="J532" s="58"/>
      <c r="K532" s="57"/>
      <c r="L532" s="57"/>
      <c r="M532" s="58"/>
      <c r="N532" s="56"/>
      <c r="O532" s="57"/>
      <c r="P532" s="57"/>
      <c r="Q532" s="58"/>
      <c r="R532" s="56"/>
      <c r="S532" s="49"/>
      <c r="T532" s="59"/>
      <c r="U532" s="49"/>
      <c r="V532" s="60"/>
      <c r="W532" s="49"/>
      <c r="X532" s="60"/>
      <c r="Y532" s="49"/>
      <c r="Z532" s="49"/>
      <c r="AA532" s="49"/>
      <c r="AB532" s="49"/>
    </row>
    <row r="533" spans="1:28">
      <c r="A533" s="49"/>
      <c r="B533" s="52"/>
      <c r="C533" s="53"/>
      <c r="D533" s="54"/>
      <c r="E533" s="55"/>
      <c r="F533" s="56"/>
      <c r="G533" s="57"/>
      <c r="H533" s="57"/>
      <c r="I533" s="58"/>
      <c r="J533" s="58"/>
      <c r="K533" s="57"/>
      <c r="L533" s="57"/>
      <c r="M533" s="58"/>
      <c r="N533" s="56"/>
      <c r="O533" s="57"/>
      <c r="P533" s="57"/>
      <c r="Q533" s="58"/>
      <c r="R533" s="56"/>
      <c r="S533" s="49"/>
      <c r="T533" s="59"/>
      <c r="U533" s="49"/>
      <c r="V533" s="60"/>
      <c r="W533" s="49"/>
      <c r="X533" s="60"/>
      <c r="Y533" s="49"/>
      <c r="Z533" s="49"/>
      <c r="AA533" s="49"/>
      <c r="AB533" s="49"/>
    </row>
    <row r="534" spans="1:28">
      <c r="A534" s="49"/>
      <c r="B534" s="52"/>
      <c r="C534" s="53"/>
      <c r="D534" s="54"/>
      <c r="E534" s="55"/>
      <c r="F534" s="56"/>
      <c r="G534" s="57"/>
      <c r="H534" s="57"/>
      <c r="I534" s="58"/>
      <c r="J534" s="58"/>
      <c r="K534" s="57"/>
      <c r="L534" s="57"/>
      <c r="M534" s="58"/>
      <c r="N534" s="56"/>
      <c r="O534" s="57"/>
      <c r="P534" s="57"/>
      <c r="Q534" s="58"/>
      <c r="R534" s="56"/>
      <c r="S534" s="49"/>
      <c r="T534" s="59"/>
      <c r="U534" s="49"/>
      <c r="V534" s="60"/>
      <c r="W534" s="49"/>
      <c r="X534" s="60"/>
      <c r="Y534" s="49"/>
      <c r="Z534" s="49"/>
      <c r="AA534" s="49"/>
      <c r="AB534" s="49"/>
    </row>
    <row r="535" spans="1:28">
      <c r="A535" s="49"/>
      <c r="B535" s="52"/>
      <c r="C535" s="53"/>
      <c r="D535" s="54"/>
      <c r="E535" s="55"/>
      <c r="F535" s="56"/>
      <c r="G535" s="57"/>
      <c r="H535" s="57"/>
      <c r="I535" s="58"/>
      <c r="J535" s="58"/>
      <c r="K535" s="57"/>
      <c r="L535" s="57"/>
      <c r="M535" s="58"/>
      <c r="N535" s="56"/>
      <c r="O535" s="57"/>
      <c r="P535" s="57"/>
      <c r="Q535" s="58"/>
      <c r="R535" s="56"/>
      <c r="S535" s="49"/>
      <c r="T535" s="59"/>
      <c r="U535" s="49"/>
      <c r="V535" s="60"/>
      <c r="W535" s="49"/>
      <c r="X535" s="60"/>
      <c r="Y535" s="49"/>
      <c r="Z535" s="49"/>
      <c r="AA535" s="49"/>
      <c r="AB535" s="49"/>
    </row>
    <row r="536" spans="1:28">
      <c r="A536" s="49"/>
      <c r="B536" s="52"/>
      <c r="C536" s="53"/>
      <c r="D536" s="54"/>
      <c r="E536" s="55"/>
      <c r="F536" s="56"/>
      <c r="G536" s="57"/>
      <c r="H536" s="57"/>
      <c r="I536" s="58"/>
      <c r="J536" s="58"/>
      <c r="K536" s="57"/>
      <c r="L536" s="57"/>
      <c r="M536" s="58"/>
      <c r="N536" s="56"/>
      <c r="O536" s="57"/>
      <c r="P536" s="57"/>
      <c r="Q536" s="58"/>
      <c r="R536" s="56"/>
      <c r="S536" s="49"/>
      <c r="T536" s="59"/>
      <c r="U536" s="49"/>
      <c r="V536" s="60"/>
      <c r="W536" s="49"/>
      <c r="X536" s="60"/>
      <c r="Y536" s="49"/>
      <c r="Z536" s="49"/>
      <c r="AA536" s="49"/>
      <c r="AB536" s="49"/>
    </row>
    <row r="537" spans="1:28">
      <c r="A537" s="49"/>
      <c r="B537" s="52"/>
      <c r="C537" s="53"/>
      <c r="D537" s="54"/>
      <c r="E537" s="55"/>
      <c r="F537" s="56"/>
      <c r="G537" s="57"/>
      <c r="H537" s="57"/>
      <c r="I537" s="58"/>
      <c r="J537" s="58"/>
      <c r="K537" s="57"/>
      <c r="L537" s="57"/>
      <c r="M537" s="58"/>
      <c r="N537" s="56"/>
      <c r="O537" s="57"/>
      <c r="P537" s="57"/>
      <c r="Q537" s="58"/>
      <c r="R537" s="56"/>
      <c r="S537" s="49"/>
      <c r="T537" s="59"/>
      <c r="U537" s="49"/>
      <c r="V537" s="60"/>
      <c r="W537" s="49"/>
      <c r="X537" s="60"/>
      <c r="Y537" s="49"/>
      <c r="Z537" s="49"/>
      <c r="AA537" s="49"/>
      <c r="AB537" s="49"/>
    </row>
    <row r="538" spans="1:28">
      <c r="A538" s="49"/>
      <c r="B538" s="52"/>
      <c r="C538" s="53"/>
      <c r="D538" s="54"/>
      <c r="E538" s="55"/>
      <c r="F538" s="56"/>
      <c r="G538" s="57"/>
      <c r="H538" s="57"/>
      <c r="I538" s="58"/>
      <c r="J538" s="58"/>
      <c r="K538" s="57"/>
      <c r="L538" s="57"/>
      <c r="M538" s="58"/>
      <c r="N538" s="56"/>
      <c r="O538" s="57"/>
      <c r="P538" s="57"/>
      <c r="Q538" s="58"/>
      <c r="R538" s="56"/>
      <c r="S538" s="49"/>
      <c r="T538" s="59"/>
      <c r="U538" s="49"/>
      <c r="V538" s="60"/>
      <c r="W538" s="49"/>
      <c r="X538" s="60"/>
      <c r="Y538" s="49"/>
      <c r="Z538" s="49"/>
      <c r="AA538" s="49"/>
      <c r="AB538" s="49"/>
    </row>
    <row r="539" spans="1:28">
      <c r="A539" s="49"/>
      <c r="B539" s="52"/>
      <c r="C539" s="53"/>
      <c r="D539" s="54"/>
      <c r="E539" s="55"/>
      <c r="F539" s="56"/>
      <c r="G539" s="57"/>
      <c r="H539" s="57"/>
      <c r="I539" s="58"/>
      <c r="J539" s="58"/>
      <c r="K539" s="57"/>
      <c r="L539" s="57"/>
      <c r="M539" s="58"/>
      <c r="N539" s="56"/>
      <c r="O539" s="57"/>
      <c r="P539" s="57"/>
      <c r="Q539" s="58"/>
      <c r="R539" s="56"/>
      <c r="S539" s="49"/>
      <c r="T539" s="59"/>
      <c r="U539" s="49"/>
      <c r="V539" s="60"/>
      <c r="W539" s="49"/>
      <c r="X539" s="60"/>
      <c r="Y539" s="49"/>
      <c r="Z539" s="49"/>
      <c r="AA539" s="49"/>
      <c r="AB539" s="49"/>
    </row>
    <row r="540" spans="1:28">
      <c r="A540" s="49"/>
      <c r="B540" s="52"/>
      <c r="C540" s="53"/>
      <c r="D540" s="54"/>
      <c r="E540" s="55"/>
      <c r="F540" s="56"/>
      <c r="G540" s="57"/>
      <c r="H540" s="57"/>
      <c r="I540" s="58"/>
      <c r="J540" s="58"/>
      <c r="K540" s="57"/>
      <c r="L540" s="57"/>
      <c r="M540" s="58"/>
      <c r="N540" s="56"/>
      <c r="O540" s="57"/>
      <c r="P540" s="57"/>
      <c r="Q540" s="58"/>
      <c r="R540" s="56"/>
      <c r="S540" s="49"/>
      <c r="T540" s="59"/>
      <c r="U540" s="49"/>
      <c r="V540" s="60"/>
      <c r="W540" s="49"/>
      <c r="X540" s="60"/>
      <c r="Y540" s="49"/>
      <c r="Z540" s="49"/>
      <c r="AA540" s="49"/>
      <c r="AB540" s="49"/>
    </row>
    <row r="541" spans="1:28">
      <c r="A541" s="49"/>
      <c r="B541" s="52"/>
      <c r="C541" s="53"/>
      <c r="D541" s="54"/>
      <c r="E541" s="55"/>
      <c r="F541" s="56"/>
      <c r="G541" s="57"/>
      <c r="H541" s="57"/>
      <c r="I541" s="58"/>
      <c r="J541" s="58"/>
      <c r="K541" s="57"/>
      <c r="L541" s="57"/>
      <c r="M541" s="58"/>
      <c r="N541" s="56"/>
      <c r="O541" s="57"/>
      <c r="P541" s="57"/>
      <c r="Q541" s="58"/>
      <c r="R541" s="56"/>
      <c r="S541" s="49"/>
      <c r="T541" s="59"/>
      <c r="U541" s="49"/>
      <c r="V541" s="60"/>
      <c r="W541" s="49"/>
      <c r="X541" s="60"/>
      <c r="Y541" s="49"/>
      <c r="Z541" s="49"/>
      <c r="AA541" s="49"/>
      <c r="AB541" s="49"/>
    </row>
    <row r="542" spans="1:28">
      <c r="A542" s="49"/>
      <c r="B542" s="52"/>
      <c r="C542" s="53"/>
      <c r="D542" s="54"/>
      <c r="E542" s="55"/>
      <c r="F542" s="56"/>
      <c r="G542" s="57"/>
      <c r="H542" s="57"/>
      <c r="I542" s="58"/>
      <c r="J542" s="58"/>
      <c r="K542" s="57"/>
      <c r="L542" s="57"/>
      <c r="M542" s="58"/>
      <c r="N542" s="56"/>
      <c r="O542" s="57"/>
      <c r="P542" s="57"/>
      <c r="Q542" s="58"/>
      <c r="R542" s="56"/>
      <c r="S542" s="49"/>
      <c r="T542" s="59"/>
      <c r="U542" s="49"/>
      <c r="V542" s="60"/>
      <c r="W542" s="49"/>
      <c r="X542" s="60"/>
      <c r="Y542" s="49"/>
      <c r="Z542" s="49"/>
      <c r="AA542" s="49"/>
      <c r="AB542" s="49"/>
    </row>
    <row r="543" spans="1:28">
      <c r="A543" s="49"/>
      <c r="B543" s="52"/>
      <c r="C543" s="53"/>
      <c r="D543" s="54"/>
      <c r="E543" s="55"/>
      <c r="F543" s="56"/>
      <c r="G543" s="57"/>
      <c r="H543" s="57"/>
      <c r="I543" s="58"/>
      <c r="J543" s="58"/>
      <c r="K543" s="57"/>
      <c r="L543" s="57"/>
      <c r="M543" s="58"/>
      <c r="N543" s="56"/>
      <c r="O543" s="57"/>
      <c r="P543" s="57"/>
      <c r="Q543" s="58"/>
      <c r="R543" s="56"/>
      <c r="S543" s="49"/>
      <c r="T543" s="59"/>
      <c r="U543" s="49"/>
      <c r="V543" s="60"/>
      <c r="W543" s="49"/>
      <c r="X543" s="60"/>
      <c r="Y543" s="49"/>
      <c r="Z543" s="49"/>
      <c r="AA543" s="49"/>
      <c r="AB543" s="49"/>
    </row>
    <row r="544" spans="1:28">
      <c r="A544" s="49"/>
      <c r="B544" s="52"/>
      <c r="C544" s="53"/>
      <c r="D544" s="54"/>
      <c r="E544" s="55"/>
      <c r="F544" s="56"/>
      <c r="G544" s="57"/>
      <c r="H544" s="57"/>
      <c r="I544" s="58"/>
      <c r="J544" s="58"/>
      <c r="K544" s="57"/>
      <c r="L544" s="57"/>
      <c r="M544" s="58"/>
      <c r="N544" s="56"/>
      <c r="O544" s="57"/>
      <c r="P544" s="57"/>
      <c r="Q544" s="58"/>
      <c r="R544" s="56"/>
      <c r="S544" s="49"/>
      <c r="T544" s="59"/>
      <c r="U544" s="49"/>
      <c r="V544" s="60"/>
      <c r="W544" s="49"/>
      <c r="X544" s="60"/>
      <c r="Y544" s="49"/>
      <c r="Z544" s="49"/>
      <c r="AA544" s="49"/>
      <c r="AB544" s="49"/>
    </row>
    <row r="545" spans="1:28">
      <c r="A545" s="49"/>
      <c r="B545" s="52"/>
      <c r="C545" s="53"/>
      <c r="D545" s="54"/>
      <c r="E545" s="55"/>
      <c r="F545" s="56"/>
      <c r="G545" s="57"/>
      <c r="H545" s="57"/>
      <c r="I545" s="58"/>
      <c r="J545" s="58"/>
      <c r="K545" s="57"/>
      <c r="L545" s="57"/>
      <c r="M545" s="58"/>
      <c r="N545" s="56"/>
      <c r="O545" s="57"/>
      <c r="P545" s="57"/>
      <c r="Q545" s="58"/>
      <c r="R545" s="56"/>
      <c r="S545" s="49"/>
      <c r="T545" s="59"/>
      <c r="U545" s="49"/>
      <c r="V545" s="60"/>
      <c r="W545" s="49"/>
      <c r="X545" s="60"/>
      <c r="Y545" s="49"/>
      <c r="Z545" s="49"/>
      <c r="AA545" s="49"/>
      <c r="AB545" s="49"/>
    </row>
    <row r="546" spans="1:28">
      <c r="A546" s="49"/>
      <c r="B546" s="52"/>
      <c r="C546" s="53"/>
      <c r="D546" s="54"/>
      <c r="E546" s="55"/>
      <c r="F546" s="56"/>
      <c r="G546" s="57"/>
      <c r="H546" s="57"/>
      <c r="I546" s="58"/>
      <c r="J546" s="58"/>
      <c r="K546" s="57"/>
      <c r="L546" s="57"/>
      <c r="M546" s="58"/>
      <c r="N546" s="56"/>
      <c r="O546" s="57"/>
      <c r="P546" s="57"/>
      <c r="Q546" s="58"/>
      <c r="R546" s="56"/>
      <c r="S546" s="49"/>
      <c r="T546" s="59"/>
      <c r="U546" s="49"/>
      <c r="V546" s="60"/>
      <c r="W546" s="49"/>
      <c r="X546" s="60"/>
      <c r="Y546" s="49"/>
      <c r="Z546" s="49"/>
      <c r="AA546" s="49"/>
      <c r="AB546" s="49"/>
    </row>
    <row r="547" spans="1:28">
      <c r="A547" s="49"/>
      <c r="B547" s="52"/>
      <c r="C547" s="53"/>
      <c r="D547" s="54"/>
      <c r="E547" s="55"/>
      <c r="F547" s="56"/>
      <c r="G547" s="57"/>
      <c r="H547" s="57"/>
      <c r="I547" s="58"/>
      <c r="J547" s="58"/>
      <c r="K547" s="57"/>
      <c r="L547" s="57"/>
      <c r="M547" s="58"/>
      <c r="N547" s="56"/>
      <c r="O547" s="57"/>
      <c r="P547" s="57"/>
      <c r="Q547" s="58"/>
      <c r="R547" s="56"/>
      <c r="S547" s="49"/>
      <c r="T547" s="59"/>
      <c r="U547" s="49"/>
      <c r="V547" s="60"/>
      <c r="W547" s="49"/>
      <c r="X547" s="60"/>
      <c r="Y547" s="49"/>
      <c r="Z547" s="49"/>
      <c r="AA547" s="49"/>
      <c r="AB547" s="49"/>
    </row>
    <row r="548" spans="1:28">
      <c r="A548" s="49"/>
      <c r="B548" s="52"/>
      <c r="C548" s="53"/>
      <c r="D548" s="54"/>
      <c r="E548" s="55"/>
      <c r="F548" s="56"/>
      <c r="G548" s="57"/>
      <c r="H548" s="57"/>
      <c r="I548" s="58"/>
      <c r="J548" s="58"/>
      <c r="K548" s="57"/>
      <c r="L548" s="57"/>
      <c r="M548" s="58"/>
      <c r="N548" s="56"/>
      <c r="O548" s="57"/>
      <c r="P548" s="57"/>
      <c r="Q548" s="58"/>
      <c r="R548" s="56"/>
      <c r="S548" s="49"/>
      <c r="T548" s="59"/>
      <c r="U548" s="49"/>
      <c r="V548" s="60"/>
      <c r="W548" s="49"/>
      <c r="X548" s="60"/>
      <c r="Y548" s="49"/>
      <c r="Z548" s="49"/>
      <c r="AA548" s="49"/>
      <c r="AB548" s="49"/>
    </row>
    <row r="549" spans="1:28">
      <c r="A549" s="49"/>
      <c r="B549" s="52"/>
      <c r="C549" s="53"/>
      <c r="D549" s="54"/>
      <c r="E549" s="55"/>
      <c r="F549" s="56"/>
      <c r="G549" s="57"/>
      <c r="H549" s="57"/>
      <c r="I549" s="58"/>
      <c r="J549" s="58"/>
      <c r="K549" s="57"/>
      <c r="L549" s="57"/>
      <c r="M549" s="58"/>
      <c r="N549" s="56"/>
      <c r="O549" s="57"/>
      <c r="P549" s="57"/>
      <c r="Q549" s="58"/>
      <c r="R549" s="56"/>
      <c r="S549" s="49"/>
      <c r="T549" s="59"/>
      <c r="U549" s="49"/>
      <c r="V549" s="60"/>
      <c r="W549" s="49"/>
      <c r="X549" s="60"/>
      <c r="Y549" s="49"/>
      <c r="Z549" s="49"/>
      <c r="AA549" s="49"/>
      <c r="AB549" s="49"/>
    </row>
    <row r="550" spans="1:28">
      <c r="A550" s="49"/>
      <c r="B550" s="52"/>
      <c r="C550" s="53"/>
      <c r="D550" s="54"/>
      <c r="E550" s="55"/>
      <c r="F550" s="56"/>
      <c r="G550" s="57"/>
      <c r="H550" s="57"/>
      <c r="I550" s="58"/>
      <c r="J550" s="58"/>
      <c r="K550" s="57"/>
      <c r="L550" s="57"/>
      <c r="M550" s="58"/>
      <c r="N550" s="56"/>
      <c r="O550" s="57"/>
      <c r="P550" s="57"/>
      <c r="Q550" s="58"/>
      <c r="R550" s="56"/>
      <c r="S550" s="49"/>
      <c r="T550" s="59"/>
      <c r="U550" s="49"/>
      <c r="V550" s="60"/>
      <c r="W550" s="49"/>
      <c r="X550" s="60"/>
      <c r="Y550" s="49"/>
      <c r="Z550" s="49"/>
      <c r="AA550" s="49"/>
      <c r="AB550" s="49"/>
    </row>
    <row r="551" spans="1:28">
      <c r="A551" s="49"/>
      <c r="B551" s="52"/>
      <c r="C551" s="53"/>
      <c r="D551" s="54"/>
      <c r="E551" s="55"/>
      <c r="F551" s="56"/>
      <c r="G551" s="57"/>
      <c r="H551" s="57"/>
      <c r="I551" s="58"/>
      <c r="J551" s="58"/>
      <c r="K551" s="57"/>
      <c r="L551" s="57"/>
      <c r="M551" s="58"/>
      <c r="N551" s="56"/>
      <c r="O551" s="57"/>
      <c r="P551" s="57"/>
      <c r="Q551" s="58"/>
      <c r="R551" s="56"/>
      <c r="S551" s="49"/>
      <c r="T551" s="59"/>
      <c r="U551" s="49"/>
      <c r="V551" s="60"/>
      <c r="W551" s="49"/>
      <c r="X551" s="60"/>
      <c r="Y551" s="49"/>
      <c r="Z551" s="49"/>
      <c r="AA551" s="49"/>
      <c r="AB551" s="49"/>
    </row>
    <row r="552" spans="1:28">
      <c r="A552" s="49"/>
      <c r="B552" s="52"/>
      <c r="C552" s="53"/>
      <c r="D552" s="54"/>
      <c r="E552" s="55"/>
      <c r="F552" s="56"/>
      <c r="G552" s="57"/>
      <c r="H552" s="57"/>
      <c r="I552" s="58"/>
      <c r="J552" s="58"/>
      <c r="K552" s="57"/>
      <c r="L552" s="57"/>
      <c r="M552" s="58"/>
      <c r="N552" s="56"/>
      <c r="O552" s="57"/>
      <c r="P552" s="57"/>
      <c r="Q552" s="58"/>
      <c r="R552" s="56"/>
      <c r="S552" s="49"/>
      <c r="T552" s="59"/>
      <c r="U552" s="49"/>
      <c r="V552" s="60"/>
      <c r="W552" s="49"/>
      <c r="X552" s="60"/>
      <c r="Y552" s="49"/>
      <c r="Z552" s="49"/>
      <c r="AA552" s="49"/>
      <c r="AB552" s="49"/>
    </row>
    <row r="553" spans="1:28">
      <c r="A553" s="49"/>
      <c r="B553" s="52"/>
      <c r="C553" s="53"/>
      <c r="D553" s="54"/>
      <c r="E553" s="55"/>
      <c r="F553" s="56"/>
      <c r="G553" s="57"/>
      <c r="H553" s="57"/>
      <c r="I553" s="58"/>
      <c r="J553" s="58"/>
      <c r="K553" s="57"/>
      <c r="L553" s="57"/>
      <c r="M553" s="58"/>
      <c r="N553" s="56"/>
      <c r="O553" s="57"/>
      <c r="P553" s="57"/>
      <c r="Q553" s="58"/>
      <c r="R553" s="56"/>
      <c r="S553" s="49"/>
      <c r="T553" s="59"/>
      <c r="U553" s="49"/>
      <c r="V553" s="60"/>
      <c r="W553" s="49"/>
      <c r="X553" s="60"/>
      <c r="Y553" s="49"/>
      <c r="Z553" s="49"/>
      <c r="AA553" s="49"/>
      <c r="AB553" s="49"/>
    </row>
    <row r="554" spans="1:28">
      <c r="A554" s="49"/>
      <c r="B554" s="52"/>
      <c r="C554" s="53"/>
      <c r="D554" s="54"/>
      <c r="E554" s="55"/>
      <c r="F554" s="56"/>
      <c r="G554" s="57"/>
      <c r="H554" s="57"/>
      <c r="I554" s="58"/>
      <c r="J554" s="58"/>
      <c r="K554" s="57"/>
      <c r="L554" s="57"/>
      <c r="M554" s="58"/>
      <c r="N554" s="56"/>
      <c r="O554" s="57"/>
      <c r="P554" s="57"/>
      <c r="Q554" s="58"/>
      <c r="R554" s="56"/>
      <c r="S554" s="49"/>
      <c r="T554" s="59"/>
      <c r="U554" s="49"/>
      <c r="V554" s="60"/>
      <c r="W554" s="49"/>
      <c r="X554" s="60"/>
      <c r="Y554" s="49"/>
      <c r="Z554" s="49"/>
      <c r="AA554" s="49"/>
      <c r="AB554" s="49"/>
    </row>
    <row r="555" spans="1:28">
      <c r="A555" s="49"/>
      <c r="B555" s="52"/>
      <c r="C555" s="53"/>
      <c r="D555" s="54"/>
      <c r="E555" s="55"/>
      <c r="F555" s="56"/>
      <c r="G555" s="57"/>
      <c r="H555" s="57"/>
      <c r="I555" s="58"/>
      <c r="J555" s="58"/>
      <c r="K555" s="57"/>
      <c r="L555" s="57"/>
      <c r="M555" s="58"/>
      <c r="N555" s="56"/>
      <c r="O555" s="57"/>
      <c r="P555" s="57"/>
      <c r="Q555" s="58"/>
      <c r="R555" s="56"/>
      <c r="S555" s="49"/>
      <c r="T555" s="59"/>
      <c r="U555" s="49"/>
      <c r="V555" s="60"/>
      <c r="W555" s="49"/>
      <c r="X555" s="60"/>
      <c r="Y555" s="49"/>
      <c r="Z555" s="49"/>
      <c r="AA555" s="49"/>
      <c r="AB555" s="49"/>
    </row>
    <row r="556" spans="1:28">
      <c r="A556" s="49"/>
      <c r="B556" s="52"/>
      <c r="C556" s="53"/>
      <c r="D556" s="54"/>
      <c r="E556" s="55"/>
      <c r="F556" s="56"/>
      <c r="G556" s="57"/>
      <c r="H556" s="57"/>
      <c r="I556" s="58"/>
      <c r="J556" s="58"/>
      <c r="K556" s="57"/>
      <c r="L556" s="57"/>
      <c r="M556" s="58"/>
      <c r="N556" s="56"/>
      <c r="O556" s="57"/>
      <c r="P556" s="57"/>
      <c r="Q556" s="58"/>
      <c r="R556" s="56"/>
      <c r="S556" s="49"/>
      <c r="T556" s="59"/>
      <c r="U556" s="49"/>
      <c r="V556" s="60"/>
      <c r="W556" s="49"/>
      <c r="X556" s="60"/>
      <c r="Y556" s="49"/>
      <c r="Z556" s="49"/>
      <c r="AA556" s="49"/>
      <c r="AB556" s="49"/>
    </row>
    <row r="557" spans="1:28">
      <c r="A557" s="49"/>
      <c r="B557" s="52"/>
      <c r="C557" s="53"/>
      <c r="D557" s="54"/>
      <c r="E557" s="55"/>
      <c r="F557" s="56"/>
      <c r="G557" s="57"/>
      <c r="H557" s="57"/>
      <c r="I557" s="58"/>
      <c r="J557" s="58"/>
      <c r="K557" s="57"/>
      <c r="L557" s="57"/>
      <c r="M557" s="58"/>
      <c r="N557" s="56"/>
      <c r="O557" s="57"/>
      <c r="P557" s="57"/>
      <c r="Q557" s="58"/>
      <c r="R557" s="56"/>
      <c r="S557" s="49"/>
      <c r="T557" s="59"/>
      <c r="U557" s="49"/>
      <c r="V557" s="60"/>
      <c r="W557" s="49"/>
      <c r="X557" s="60"/>
      <c r="Y557" s="49"/>
      <c r="Z557" s="49"/>
      <c r="AA557" s="49"/>
      <c r="AB557" s="49"/>
    </row>
    <row r="558" spans="1:28">
      <c r="A558" s="49"/>
      <c r="B558" s="52"/>
      <c r="C558" s="53"/>
      <c r="D558" s="54"/>
      <c r="E558" s="55"/>
      <c r="F558" s="56"/>
      <c r="G558" s="57"/>
      <c r="H558" s="57"/>
      <c r="I558" s="58"/>
      <c r="J558" s="58"/>
      <c r="K558" s="57"/>
      <c r="L558" s="57"/>
      <c r="M558" s="58"/>
      <c r="N558" s="56"/>
      <c r="O558" s="57"/>
      <c r="P558" s="57"/>
      <c r="Q558" s="58"/>
      <c r="R558" s="56"/>
      <c r="S558" s="49"/>
      <c r="T558" s="59"/>
      <c r="U558" s="49"/>
      <c r="V558" s="60"/>
      <c r="W558" s="49"/>
      <c r="X558" s="60"/>
      <c r="Y558" s="49"/>
      <c r="Z558" s="49"/>
      <c r="AA558" s="49"/>
      <c r="AB558" s="49"/>
    </row>
    <row r="559" spans="1:28">
      <c r="A559" s="49"/>
      <c r="B559" s="52"/>
      <c r="C559" s="53"/>
      <c r="D559" s="54"/>
      <c r="E559" s="55"/>
      <c r="F559" s="56"/>
      <c r="G559" s="57"/>
      <c r="H559" s="57"/>
      <c r="I559" s="58"/>
      <c r="J559" s="58"/>
      <c r="K559" s="57"/>
      <c r="L559" s="57"/>
      <c r="M559" s="58"/>
      <c r="N559" s="56"/>
      <c r="O559" s="57"/>
      <c r="P559" s="57"/>
      <c r="Q559" s="58"/>
      <c r="R559" s="56"/>
      <c r="S559" s="49"/>
      <c r="T559" s="59"/>
      <c r="U559" s="49"/>
      <c r="V559" s="60"/>
      <c r="W559" s="49"/>
      <c r="X559" s="60"/>
      <c r="Y559" s="49"/>
      <c r="Z559" s="49"/>
      <c r="AA559" s="49"/>
      <c r="AB559" s="49"/>
    </row>
    <row r="560" spans="1:28">
      <c r="A560" s="49"/>
      <c r="B560" s="52"/>
      <c r="C560" s="53"/>
      <c r="D560" s="54"/>
      <c r="E560" s="55"/>
      <c r="F560" s="56"/>
      <c r="G560" s="57"/>
      <c r="H560" s="57"/>
      <c r="I560" s="58"/>
      <c r="J560" s="58"/>
      <c r="K560" s="57"/>
      <c r="L560" s="57"/>
      <c r="M560" s="58"/>
      <c r="N560" s="56"/>
      <c r="O560" s="57"/>
      <c r="P560" s="57"/>
      <c r="Q560" s="58"/>
      <c r="R560" s="56"/>
      <c r="S560" s="49"/>
      <c r="T560" s="59"/>
      <c r="U560" s="49"/>
      <c r="V560" s="60"/>
      <c r="W560" s="49"/>
      <c r="X560" s="60"/>
      <c r="Y560" s="49"/>
      <c r="Z560" s="49"/>
      <c r="AA560" s="49"/>
      <c r="AB560" s="49"/>
    </row>
    <row r="561" spans="1:28">
      <c r="A561" s="49"/>
      <c r="B561" s="52"/>
      <c r="C561" s="53"/>
      <c r="D561" s="54"/>
      <c r="E561" s="55"/>
      <c r="F561" s="56"/>
      <c r="G561" s="57"/>
      <c r="H561" s="57"/>
      <c r="I561" s="58"/>
      <c r="J561" s="58"/>
      <c r="K561" s="57"/>
      <c r="L561" s="57"/>
      <c r="M561" s="58"/>
      <c r="N561" s="56"/>
      <c r="O561" s="57"/>
      <c r="P561" s="57"/>
      <c r="Q561" s="58"/>
      <c r="R561" s="56"/>
      <c r="S561" s="49"/>
      <c r="T561" s="59"/>
      <c r="U561" s="49"/>
      <c r="V561" s="60"/>
      <c r="W561" s="49"/>
      <c r="X561" s="60"/>
      <c r="Y561" s="49"/>
      <c r="Z561" s="49"/>
      <c r="AA561" s="49"/>
      <c r="AB561" s="49"/>
    </row>
    <row r="562" spans="1:28">
      <c r="A562" s="49"/>
      <c r="B562" s="52"/>
      <c r="C562" s="53"/>
      <c r="D562" s="54"/>
      <c r="E562" s="55"/>
      <c r="F562" s="56"/>
      <c r="G562" s="57"/>
      <c r="H562" s="57"/>
      <c r="I562" s="58"/>
      <c r="J562" s="58"/>
      <c r="K562" s="57"/>
      <c r="L562" s="57"/>
      <c r="M562" s="58"/>
      <c r="N562" s="56"/>
      <c r="O562" s="57"/>
      <c r="P562" s="57"/>
      <c r="Q562" s="58"/>
      <c r="R562" s="56"/>
      <c r="S562" s="49"/>
      <c r="T562" s="59"/>
      <c r="U562" s="49"/>
      <c r="V562" s="60"/>
      <c r="W562" s="49"/>
      <c r="X562" s="60"/>
      <c r="Y562" s="49"/>
      <c r="Z562" s="49"/>
      <c r="AA562" s="49"/>
      <c r="AB562" s="49"/>
    </row>
    <row r="563" spans="1:28">
      <c r="A563" s="49"/>
      <c r="B563" s="52"/>
      <c r="C563" s="53"/>
      <c r="D563" s="54"/>
      <c r="E563" s="55"/>
      <c r="F563" s="56"/>
      <c r="G563" s="57"/>
      <c r="H563" s="57"/>
      <c r="I563" s="58"/>
      <c r="J563" s="58"/>
      <c r="K563" s="57"/>
      <c r="L563" s="57"/>
      <c r="M563" s="58"/>
      <c r="N563" s="56"/>
      <c r="O563" s="57"/>
      <c r="P563" s="57"/>
      <c r="Q563" s="58"/>
      <c r="R563" s="56"/>
      <c r="S563" s="49"/>
      <c r="T563" s="59"/>
      <c r="U563" s="49"/>
      <c r="V563" s="60"/>
      <c r="W563" s="49"/>
      <c r="X563" s="60"/>
      <c r="Y563" s="49"/>
      <c r="Z563" s="49"/>
      <c r="AA563" s="49"/>
      <c r="AB563" s="49"/>
    </row>
    <row r="564" spans="1:28">
      <c r="A564" s="49"/>
      <c r="B564" s="52"/>
      <c r="C564" s="53"/>
      <c r="D564" s="54"/>
      <c r="E564" s="55"/>
      <c r="F564" s="56"/>
      <c r="G564" s="57"/>
      <c r="H564" s="57"/>
      <c r="I564" s="58"/>
      <c r="J564" s="58"/>
      <c r="K564" s="57"/>
      <c r="L564" s="57"/>
      <c r="M564" s="58"/>
      <c r="N564" s="56"/>
      <c r="O564" s="57"/>
      <c r="P564" s="57"/>
      <c r="Q564" s="58"/>
      <c r="R564" s="56"/>
      <c r="S564" s="49"/>
      <c r="T564" s="59"/>
      <c r="U564" s="49"/>
      <c r="V564" s="60"/>
      <c r="W564" s="49"/>
      <c r="X564" s="60"/>
      <c r="Y564" s="49"/>
      <c r="Z564" s="49"/>
      <c r="AA564" s="49"/>
      <c r="AB564" s="49"/>
    </row>
    <row r="565" spans="1:28">
      <c r="A565" s="49"/>
      <c r="B565" s="52"/>
      <c r="C565" s="53"/>
      <c r="D565" s="54"/>
      <c r="E565" s="55"/>
      <c r="F565" s="56"/>
      <c r="G565" s="57"/>
      <c r="H565" s="57"/>
      <c r="I565" s="58"/>
      <c r="J565" s="58"/>
      <c r="K565" s="57"/>
      <c r="L565" s="57"/>
      <c r="M565" s="58"/>
      <c r="N565" s="56"/>
      <c r="O565" s="57"/>
      <c r="P565" s="57"/>
      <c r="Q565" s="58"/>
      <c r="R565" s="56"/>
      <c r="S565" s="49"/>
      <c r="T565" s="59"/>
      <c r="U565" s="49"/>
      <c r="V565" s="60"/>
      <c r="W565" s="49"/>
      <c r="X565" s="60"/>
      <c r="Y565" s="49"/>
      <c r="Z565" s="49"/>
      <c r="AA565" s="49"/>
      <c r="AB565" s="49"/>
    </row>
    <row r="566" spans="1:28">
      <c r="A566" s="49"/>
      <c r="B566" s="52"/>
      <c r="C566" s="53"/>
      <c r="D566" s="54"/>
      <c r="E566" s="55"/>
      <c r="F566" s="56"/>
      <c r="G566" s="57"/>
      <c r="H566" s="57"/>
      <c r="I566" s="58"/>
      <c r="J566" s="58"/>
      <c r="K566" s="57"/>
      <c r="L566" s="57"/>
      <c r="M566" s="58"/>
      <c r="N566" s="56"/>
      <c r="O566" s="57"/>
      <c r="P566" s="57"/>
      <c r="Q566" s="58"/>
      <c r="R566" s="56"/>
      <c r="S566" s="49"/>
      <c r="T566" s="59"/>
      <c r="U566" s="49"/>
      <c r="V566" s="60"/>
      <c r="W566" s="49"/>
      <c r="X566" s="60"/>
      <c r="Y566" s="49"/>
      <c r="Z566" s="49"/>
      <c r="AA566" s="49"/>
      <c r="AB566" s="49"/>
    </row>
    <row r="567" spans="1:28">
      <c r="A567" s="49"/>
      <c r="B567" s="52"/>
      <c r="C567" s="53"/>
      <c r="D567" s="54"/>
      <c r="E567" s="55"/>
      <c r="F567" s="56"/>
      <c r="G567" s="57"/>
      <c r="H567" s="57"/>
      <c r="I567" s="58"/>
      <c r="J567" s="58"/>
      <c r="K567" s="57"/>
      <c r="L567" s="57"/>
      <c r="M567" s="58"/>
      <c r="N567" s="56"/>
      <c r="O567" s="57"/>
      <c r="P567" s="57"/>
      <c r="Q567" s="58"/>
      <c r="R567" s="56"/>
      <c r="S567" s="49"/>
      <c r="T567" s="59"/>
      <c r="U567" s="49"/>
      <c r="V567" s="60"/>
      <c r="W567" s="49"/>
      <c r="X567" s="60"/>
      <c r="Y567" s="49"/>
      <c r="Z567" s="49"/>
      <c r="AA567" s="49"/>
      <c r="AB567" s="49"/>
    </row>
    <row r="568" spans="1:28">
      <c r="A568" s="49"/>
      <c r="B568" s="52"/>
      <c r="C568" s="53"/>
      <c r="D568" s="54"/>
      <c r="E568" s="55"/>
      <c r="F568" s="56"/>
      <c r="G568" s="57"/>
      <c r="H568" s="57"/>
      <c r="I568" s="58"/>
      <c r="J568" s="58"/>
      <c r="K568" s="57"/>
      <c r="L568" s="57"/>
      <c r="M568" s="58"/>
      <c r="N568" s="56"/>
      <c r="O568" s="57"/>
      <c r="P568" s="57"/>
      <c r="Q568" s="58"/>
      <c r="R568" s="56"/>
      <c r="S568" s="49"/>
      <c r="T568" s="59"/>
      <c r="U568" s="49"/>
      <c r="V568" s="60"/>
      <c r="W568" s="49"/>
      <c r="X568" s="60"/>
      <c r="Y568" s="49"/>
      <c r="Z568" s="49"/>
      <c r="AA568" s="49"/>
      <c r="AB568" s="49"/>
    </row>
    <row r="569" spans="1:28">
      <c r="A569" s="49"/>
      <c r="B569" s="52"/>
      <c r="C569" s="53"/>
      <c r="D569" s="54"/>
      <c r="E569" s="55"/>
      <c r="F569" s="56"/>
      <c r="G569" s="57"/>
      <c r="H569" s="57"/>
      <c r="I569" s="58"/>
      <c r="J569" s="58"/>
      <c r="K569" s="57"/>
      <c r="L569" s="57"/>
      <c r="M569" s="58"/>
      <c r="N569" s="56"/>
      <c r="O569" s="57"/>
      <c r="P569" s="57"/>
      <c r="Q569" s="58"/>
      <c r="R569" s="56"/>
      <c r="S569" s="49"/>
      <c r="T569" s="59"/>
      <c r="U569" s="49"/>
      <c r="V569" s="60"/>
      <c r="W569" s="49"/>
      <c r="X569" s="60"/>
      <c r="Y569" s="49"/>
      <c r="Z569" s="49"/>
      <c r="AA569" s="49"/>
      <c r="AB569" s="49"/>
    </row>
    <row r="570" spans="1:28">
      <c r="A570" s="49"/>
      <c r="B570" s="52"/>
      <c r="C570" s="53"/>
      <c r="D570" s="54"/>
      <c r="E570" s="55"/>
      <c r="F570" s="56"/>
      <c r="G570" s="57"/>
      <c r="H570" s="57"/>
      <c r="I570" s="58"/>
      <c r="J570" s="58"/>
      <c r="K570" s="57"/>
      <c r="L570" s="57"/>
      <c r="M570" s="58"/>
      <c r="N570" s="56"/>
      <c r="O570" s="57"/>
      <c r="P570" s="57"/>
      <c r="Q570" s="58"/>
      <c r="R570" s="56"/>
      <c r="S570" s="49"/>
      <c r="T570" s="59"/>
      <c r="U570" s="49"/>
      <c r="V570" s="60"/>
      <c r="W570" s="49"/>
      <c r="X570" s="60"/>
      <c r="Y570" s="49"/>
      <c r="Z570" s="49"/>
      <c r="AA570" s="49"/>
      <c r="AB570" s="49"/>
    </row>
    <row r="571" spans="1:28">
      <c r="A571" s="49"/>
      <c r="B571" s="52"/>
      <c r="C571" s="53"/>
      <c r="D571" s="54"/>
      <c r="E571" s="55"/>
      <c r="F571" s="56"/>
      <c r="G571" s="57"/>
      <c r="H571" s="57"/>
      <c r="I571" s="58"/>
      <c r="J571" s="58"/>
      <c r="K571" s="57"/>
      <c r="L571" s="57"/>
      <c r="M571" s="58"/>
      <c r="N571" s="56"/>
      <c r="O571" s="57"/>
      <c r="P571" s="57"/>
      <c r="Q571" s="58"/>
      <c r="R571" s="56"/>
      <c r="S571" s="49"/>
      <c r="T571" s="59"/>
      <c r="U571" s="49"/>
      <c r="V571" s="60"/>
      <c r="W571" s="49"/>
      <c r="X571" s="60"/>
      <c r="Y571" s="49"/>
      <c r="Z571" s="49"/>
      <c r="AA571" s="49"/>
      <c r="AB571" s="49"/>
    </row>
    <row r="572" spans="1:28">
      <c r="A572" s="49"/>
      <c r="B572" s="52"/>
      <c r="C572" s="53"/>
      <c r="D572" s="54"/>
      <c r="E572" s="55"/>
      <c r="F572" s="56"/>
      <c r="G572" s="57"/>
      <c r="H572" s="57"/>
      <c r="I572" s="58"/>
      <c r="J572" s="58"/>
      <c r="K572" s="57"/>
      <c r="L572" s="57"/>
      <c r="M572" s="58"/>
      <c r="N572" s="56"/>
      <c r="O572" s="57"/>
      <c r="P572" s="57"/>
      <c r="Q572" s="58"/>
      <c r="R572" s="56"/>
      <c r="S572" s="49"/>
      <c r="T572" s="59"/>
      <c r="U572" s="49"/>
      <c r="V572" s="60"/>
      <c r="W572" s="49"/>
      <c r="X572" s="60"/>
      <c r="Y572" s="49"/>
      <c r="Z572" s="49"/>
      <c r="AA572" s="49"/>
      <c r="AB572" s="49"/>
    </row>
    <row r="573" spans="1:28">
      <c r="A573" s="49"/>
      <c r="B573" s="52"/>
      <c r="C573" s="53"/>
      <c r="D573" s="54"/>
      <c r="E573" s="55"/>
      <c r="F573" s="56"/>
      <c r="G573" s="57"/>
      <c r="H573" s="57"/>
      <c r="I573" s="58"/>
      <c r="J573" s="58"/>
      <c r="K573" s="57"/>
      <c r="L573" s="57"/>
      <c r="M573" s="58"/>
      <c r="N573" s="56"/>
      <c r="O573" s="57"/>
      <c r="P573" s="57"/>
      <c r="Q573" s="58"/>
      <c r="R573" s="56"/>
      <c r="S573" s="49"/>
      <c r="T573" s="59"/>
      <c r="U573" s="49"/>
      <c r="V573" s="60"/>
      <c r="W573" s="49"/>
      <c r="X573" s="60"/>
      <c r="Y573" s="49"/>
      <c r="Z573" s="49"/>
      <c r="AA573" s="49"/>
      <c r="AB573" s="49"/>
    </row>
    <row r="574" spans="1:28">
      <c r="A574" s="49"/>
      <c r="B574" s="52"/>
      <c r="C574" s="53"/>
      <c r="D574" s="54"/>
      <c r="E574" s="55"/>
      <c r="F574" s="56"/>
      <c r="G574" s="57"/>
      <c r="H574" s="57"/>
      <c r="I574" s="58"/>
      <c r="J574" s="58"/>
      <c r="K574" s="57"/>
      <c r="L574" s="57"/>
      <c r="M574" s="58"/>
      <c r="N574" s="56"/>
      <c r="O574" s="57"/>
      <c r="P574" s="57"/>
      <c r="Q574" s="58"/>
      <c r="R574" s="56"/>
      <c r="S574" s="49"/>
      <c r="T574" s="59"/>
      <c r="U574" s="49"/>
      <c r="V574" s="60"/>
      <c r="W574" s="49"/>
      <c r="X574" s="60"/>
      <c r="Y574" s="49"/>
      <c r="Z574" s="49"/>
      <c r="AA574" s="49"/>
      <c r="AB574" s="49"/>
    </row>
    <row r="575" spans="1:28">
      <c r="A575" s="49"/>
      <c r="B575" s="52"/>
      <c r="C575" s="53"/>
      <c r="D575" s="54"/>
      <c r="E575" s="55"/>
      <c r="F575" s="56"/>
      <c r="G575" s="57"/>
      <c r="H575" s="57"/>
      <c r="I575" s="58"/>
      <c r="J575" s="58"/>
      <c r="K575" s="57"/>
      <c r="L575" s="57"/>
      <c r="M575" s="58"/>
      <c r="N575" s="56"/>
      <c r="O575" s="57"/>
      <c r="P575" s="57"/>
      <c r="Q575" s="58"/>
      <c r="R575" s="56"/>
      <c r="S575" s="49"/>
      <c r="T575" s="59"/>
      <c r="U575" s="49"/>
      <c r="V575" s="60"/>
      <c r="W575" s="49"/>
      <c r="X575" s="60"/>
      <c r="Y575" s="49"/>
      <c r="Z575" s="49"/>
      <c r="AA575" s="49"/>
      <c r="AB575" s="49"/>
    </row>
    <row r="576" spans="1:28">
      <c r="A576" s="49"/>
      <c r="B576" s="52"/>
      <c r="C576" s="53"/>
      <c r="D576" s="54"/>
      <c r="E576" s="55"/>
      <c r="F576" s="56"/>
      <c r="G576" s="57"/>
      <c r="H576" s="57"/>
      <c r="I576" s="58"/>
      <c r="J576" s="58"/>
      <c r="K576" s="57"/>
      <c r="L576" s="57"/>
      <c r="M576" s="58"/>
      <c r="N576" s="56"/>
      <c r="O576" s="57"/>
      <c r="P576" s="57"/>
      <c r="Q576" s="58"/>
      <c r="R576" s="56"/>
      <c r="S576" s="49"/>
      <c r="T576" s="59"/>
      <c r="U576" s="49"/>
      <c r="V576" s="60"/>
      <c r="W576" s="49"/>
      <c r="X576" s="60"/>
      <c r="Y576" s="49"/>
      <c r="Z576" s="49"/>
      <c r="AA576" s="49"/>
      <c r="AB576" s="49"/>
    </row>
    <row r="577" spans="1:28">
      <c r="A577" s="49"/>
      <c r="B577" s="52"/>
      <c r="C577" s="53"/>
      <c r="D577" s="54"/>
      <c r="E577" s="55"/>
      <c r="F577" s="56"/>
      <c r="G577" s="57"/>
      <c r="H577" s="57"/>
      <c r="I577" s="58"/>
      <c r="J577" s="58"/>
      <c r="K577" s="57"/>
      <c r="L577" s="57"/>
      <c r="M577" s="58"/>
      <c r="N577" s="56"/>
      <c r="O577" s="57"/>
      <c r="P577" s="57"/>
      <c r="Q577" s="58"/>
      <c r="R577" s="56"/>
      <c r="S577" s="49"/>
      <c r="T577" s="59"/>
      <c r="U577" s="49"/>
      <c r="V577" s="60"/>
      <c r="W577" s="49"/>
      <c r="X577" s="60"/>
      <c r="Y577" s="49"/>
      <c r="Z577" s="49"/>
      <c r="AA577" s="49"/>
      <c r="AB577" s="49"/>
    </row>
    <row r="578" spans="1:28">
      <c r="A578" s="49"/>
      <c r="B578" s="52"/>
      <c r="C578" s="53"/>
      <c r="D578" s="54"/>
      <c r="E578" s="55"/>
      <c r="F578" s="56"/>
      <c r="G578" s="57"/>
      <c r="H578" s="57"/>
      <c r="I578" s="58"/>
      <c r="J578" s="58"/>
      <c r="K578" s="57"/>
      <c r="L578" s="57"/>
      <c r="M578" s="58"/>
      <c r="N578" s="56"/>
      <c r="O578" s="57"/>
      <c r="P578" s="57"/>
      <c r="Q578" s="58"/>
      <c r="R578" s="56"/>
      <c r="S578" s="49"/>
      <c r="T578" s="59"/>
      <c r="U578" s="49"/>
      <c r="V578" s="60"/>
      <c r="W578" s="49"/>
      <c r="X578" s="60"/>
      <c r="Y578" s="49"/>
      <c r="Z578" s="49"/>
      <c r="AA578" s="49"/>
      <c r="AB578" s="49"/>
    </row>
    <row r="579" spans="1:28">
      <c r="A579" s="49"/>
      <c r="B579" s="52"/>
      <c r="C579" s="53"/>
      <c r="D579" s="54"/>
      <c r="E579" s="55"/>
      <c r="F579" s="56"/>
      <c r="G579" s="57"/>
      <c r="H579" s="57"/>
      <c r="I579" s="58"/>
      <c r="J579" s="58"/>
      <c r="K579" s="57"/>
      <c r="L579" s="57"/>
      <c r="M579" s="58"/>
      <c r="N579" s="56"/>
      <c r="O579" s="57"/>
      <c r="P579" s="57"/>
      <c r="Q579" s="58"/>
      <c r="R579" s="56"/>
      <c r="S579" s="49"/>
      <c r="T579" s="59"/>
      <c r="U579" s="49"/>
      <c r="V579" s="60"/>
      <c r="W579" s="49"/>
      <c r="X579" s="60"/>
      <c r="Y579" s="49"/>
      <c r="Z579" s="49"/>
      <c r="AA579" s="49"/>
      <c r="AB579" s="49"/>
    </row>
    <row r="580" spans="1:28">
      <c r="A580" s="49"/>
      <c r="B580" s="52"/>
      <c r="C580" s="53"/>
      <c r="D580" s="54"/>
      <c r="E580" s="55"/>
      <c r="F580" s="56"/>
      <c r="G580" s="57"/>
      <c r="H580" s="57"/>
      <c r="I580" s="58"/>
      <c r="J580" s="58"/>
      <c r="K580" s="57"/>
      <c r="L580" s="57"/>
      <c r="M580" s="58"/>
      <c r="N580" s="56"/>
      <c r="O580" s="57"/>
      <c r="P580" s="57"/>
      <c r="Q580" s="58"/>
      <c r="R580" s="56"/>
      <c r="S580" s="49"/>
      <c r="T580" s="59"/>
      <c r="U580" s="49"/>
      <c r="V580" s="60"/>
      <c r="W580" s="49"/>
      <c r="X580" s="60"/>
      <c r="Y580" s="49"/>
      <c r="Z580" s="49"/>
      <c r="AA580" s="49"/>
      <c r="AB580" s="49"/>
    </row>
    <row r="581" spans="1:28">
      <c r="A581" s="49"/>
      <c r="B581" s="52"/>
      <c r="C581" s="53"/>
      <c r="D581" s="54"/>
      <c r="E581" s="55"/>
      <c r="F581" s="56"/>
      <c r="G581" s="57"/>
      <c r="H581" s="57"/>
      <c r="I581" s="58"/>
      <c r="J581" s="58"/>
      <c r="K581" s="57"/>
      <c r="L581" s="57"/>
      <c r="M581" s="58"/>
      <c r="N581" s="56"/>
      <c r="O581" s="57"/>
      <c r="P581" s="57"/>
      <c r="Q581" s="58"/>
      <c r="R581" s="56"/>
      <c r="S581" s="49"/>
      <c r="T581" s="59"/>
      <c r="U581" s="49"/>
      <c r="V581" s="60"/>
      <c r="W581" s="49"/>
      <c r="X581" s="60"/>
      <c r="Y581" s="49"/>
      <c r="Z581" s="49"/>
      <c r="AA581" s="49"/>
      <c r="AB581" s="49"/>
    </row>
    <row r="582" spans="1:28">
      <c r="A582" s="49"/>
      <c r="B582" s="52"/>
      <c r="C582" s="53"/>
      <c r="D582" s="54"/>
      <c r="E582" s="55"/>
      <c r="F582" s="56"/>
      <c r="G582" s="57"/>
      <c r="H582" s="57"/>
      <c r="I582" s="58"/>
      <c r="J582" s="58"/>
      <c r="K582" s="57"/>
      <c r="L582" s="57"/>
      <c r="M582" s="58"/>
      <c r="N582" s="56"/>
      <c r="O582" s="57"/>
      <c r="P582" s="57"/>
      <c r="Q582" s="58"/>
      <c r="R582" s="56"/>
      <c r="S582" s="49"/>
      <c r="T582" s="59"/>
      <c r="U582" s="49"/>
      <c r="V582" s="60"/>
      <c r="W582" s="49"/>
      <c r="X582" s="60"/>
      <c r="Y582" s="49"/>
      <c r="Z582" s="49"/>
      <c r="AA582" s="49"/>
      <c r="AB582" s="49"/>
    </row>
    <row r="583" spans="1:28">
      <c r="A583" s="49"/>
      <c r="B583" s="52"/>
      <c r="C583" s="53"/>
      <c r="D583" s="54"/>
      <c r="E583" s="55"/>
      <c r="F583" s="56"/>
      <c r="G583" s="57"/>
      <c r="H583" s="57"/>
      <c r="I583" s="58"/>
      <c r="J583" s="58"/>
      <c r="K583" s="57"/>
      <c r="L583" s="57"/>
      <c r="M583" s="58"/>
      <c r="N583" s="56"/>
      <c r="O583" s="57"/>
      <c r="P583" s="57"/>
      <c r="Q583" s="58"/>
      <c r="R583" s="56"/>
      <c r="S583" s="49"/>
      <c r="T583" s="59"/>
      <c r="U583" s="49"/>
      <c r="V583" s="60"/>
      <c r="W583" s="49"/>
      <c r="X583" s="60"/>
      <c r="Y583" s="49"/>
      <c r="Z583" s="49"/>
      <c r="AA583" s="49"/>
      <c r="AB583" s="49"/>
    </row>
    <row r="584" spans="1:28">
      <c r="A584" s="49"/>
      <c r="B584" s="52"/>
      <c r="C584" s="53"/>
      <c r="D584" s="54"/>
      <c r="E584" s="55"/>
      <c r="F584" s="56"/>
      <c r="G584" s="57"/>
      <c r="H584" s="57"/>
      <c r="I584" s="58"/>
      <c r="J584" s="58"/>
      <c r="K584" s="57"/>
      <c r="L584" s="57"/>
      <c r="M584" s="58"/>
      <c r="N584" s="56"/>
      <c r="O584" s="57"/>
      <c r="P584" s="57"/>
      <c r="Q584" s="58"/>
      <c r="R584" s="56"/>
      <c r="S584" s="49"/>
      <c r="T584" s="59"/>
      <c r="U584" s="49"/>
      <c r="V584" s="60"/>
      <c r="W584" s="49"/>
      <c r="X584" s="60"/>
      <c r="Y584" s="49"/>
      <c r="Z584" s="49"/>
      <c r="AA584" s="49"/>
      <c r="AB584" s="49"/>
    </row>
    <row r="585" spans="1:28">
      <c r="A585" s="49"/>
      <c r="B585" s="52"/>
      <c r="C585" s="53"/>
      <c r="D585" s="54"/>
      <c r="E585" s="55"/>
      <c r="F585" s="56"/>
      <c r="G585" s="57"/>
      <c r="H585" s="57"/>
      <c r="I585" s="58"/>
      <c r="J585" s="58"/>
      <c r="K585" s="57"/>
      <c r="L585" s="57"/>
      <c r="M585" s="58"/>
      <c r="N585" s="56"/>
      <c r="O585" s="57"/>
      <c r="P585" s="57"/>
      <c r="Q585" s="58"/>
      <c r="R585" s="56"/>
      <c r="S585" s="49"/>
      <c r="T585" s="59"/>
      <c r="U585" s="49"/>
      <c r="V585" s="60"/>
      <c r="W585" s="49"/>
      <c r="X585" s="60"/>
      <c r="Y585" s="49"/>
      <c r="Z585" s="49"/>
      <c r="AA585" s="49"/>
      <c r="AB585" s="49"/>
    </row>
    <row r="586" spans="1:28">
      <c r="A586" s="49"/>
      <c r="B586" s="52"/>
      <c r="C586" s="53"/>
      <c r="D586" s="54"/>
      <c r="E586" s="55"/>
      <c r="F586" s="56"/>
      <c r="G586" s="57"/>
      <c r="H586" s="57"/>
      <c r="I586" s="58"/>
      <c r="J586" s="58"/>
      <c r="K586" s="57"/>
      <c r="L586" s="57"/>
      <c r="M586" s="58"/>
      <c r="N586" s="56"/>
      <c r="O586" s="57"/>
      <c r="P586" s="57"/>
      <c r="Q586" s="58"/>
      <c r="R586" s="56"/>
      <c r="S586" s="49"/>
      <c r="T586" s="59"/>
      <c r="U586" s="49"/>
      <c r="V586" s="60"/>
      <c r="W586" s="49"/>
      <c r="X586" s="60"/>
      <c r="Y586" s="49"/>
      <c r="Z586" s="49"/>
      <c r="AA586" s="49"/>
      <c r="AB586" s="49"/>
    </row>
    <row r="587" spans="1:28">
      <c r="A587" s="49"/>
      <c r="B587" s="52"/>
      <c r="C587" s="53"/>
      <c r="D587" s="54"/>
      <c r="E587" s="55"/>
      <c r="F587" s="56"/>
      <c r="G587" s="57"/>
      <c r="H587" s="57"/>
      <c r="I587" s="58"/>
      <c r="J587" s="58"/>
      <c r="K587" s="57"/>
      <c r="L587" s="57"/>
      <c r="M587" s="58"/>
      <c r="N587" s="56"/>
      <c r="O587" s="57"/>
      <c r="P587" s="57"/>
      <c r="Q587" s="58"/>
      <c r="R587" s="56"/>
      <c r="S587" s="49"/>
      <c r="T587" s="59"/>
      <c r="U587" s="49"/>
      <c r="V587" s="60"/>
      <c r="W587" s="49"/>
      <c r="X587" s="60"/>
      <c r="Y587" s="49"/>
      <c r="Z587" s="49"/>
      <c r="AA587" s="49"/>
      <c r="AB587" s="49"/>
    </row>
    <row r="588" spans="1:28">
      <c r="A588" s="49"/>
      <c r="B588" s="52"/>
      <c r="C588" s="53"/>
      <c r="D588" s="54"/>
      <c r="E588" s="55"/>
      <c r="F588" s="56"/>
      <c r="G588" s="57"/>
      <c r="H588" s="57"/>
      <c r="I588" s="58"/>
      <c r="J588" s="58"/>
      <c r="K588" s="57"/>
      <c r="L588" s="57"/>
      <c r="M588" s="58"/>
      <c r="N588" s="56"/>
      <c r="O588" s="57"/>
      <c r="P588" s="57"/>
      <c r="Q588" s="58"/>
      <c r="R588" s="56"/>
      <c r="S588" s="49"/>
      <c r="T588" s="59"/>
      <c r="U588" s="49"/>
      <c r="V588" s="60"/>
      <c r="W588" s="49"/>
      <c r="X588" s="60"/>
      <c r="Y588" s="49"/>
      <c r="Z588" s="49"/>
      <c r="AA588" s="49"/>
      <c r="AB588" s="49"/>
    </row>
    <row r="589" spans="1:28">
      <c r="A589" s="49"/>
      <c r="B589" s="52"/>
      <c r="C589" s="53"/>
      <c r="D589" s="54"/>
      <c r="E589" s="55"/>
      <c r="F589" s="56"/>
      <c r="G589" s="57"/>
      <c r="H589" s="57"/>
      <c r="I589" s="58"/>
      <c r="J589" s="58"/>
      <c r="K589" s="57"/>
      <c r="L589" s="57"/>
      <c r="M589" s="58"/>
      <c r="N589" s="56"/>
      <c r="O589" s="57"/>
      <c r="P589" s="57"/>
      <c r="Q589" s="58"/>
      <c r="R589" s="56"/>
      <c r="S589" s="49"/>
      <c r="T589" s="59"/>
      <c r="U589" s="49"/>
      <c r="V589" s="60"/>
      <c r="W589" s="49"/>
      <c r="X589" s="60"/>
      <c r="Y589" s="49"/>
      <c r="Z589" s="49"/>
      <c r="AA589" s="49"/>
      <c r="AB589" s="49"/>
    </row>
    <row r="590" spans="1:28">
      <c r="A590" s="49"/>
      <c r="B590" s="52"/>
      <c r="C590" s="53"/>
      <c r="D590" s="54"/>
      <c r="E590" s="55"/>
      <c r="F590" s="56"/>
      <c r="G590" s="57"/>
      <c r="H590" s="57"/>
      <c r="I590" s="58"/>
      <c r="J590" s="58"/>
      <c r="K590" s="57"/>
      <c r="L590" s="57"/>
      <c r="M590" s="58"/>
      <c r="N590" s="56"/>
      <c r="O590" s="57"/>
      <c r="P590" s="57"/>
      <c r="Q590" s="58"/>
      <c r="R590" s="56"/>
      <c r="S590" s="49"/>
      <c r="T590" s="59"/>
      <c r="U590" s="49"/>
      <c r="V590" s="60"/>
      <c r="W590" s="49"/>
      <c r="X590" s="60"/>
      <c r="Y590" s="49"/>
      <c r="Z590" s="49"/>
      <c r="AA590" s="49"/>
      <c r="AB590" s="49"/>
    </row>
    <row r="591" spans="1:28">
      <c r="A591" s="49"/>
      <c r="B591" s="52"/>
      <c r="C591" s="53"/>
      <c r="D591" s="54"/>
      <c r="E591" s="55"/>
      <c r="F591" s="56"/>
      <c r="G591" s="57"/>
      <c r="H591" s="57"/>
      <c r="I591" s="58"/>
      <c r="J591" s="58"/>
      <c r="K591" s="57"/>
      <c r="L591" s="57"/>
      <c r="M591" s="58"/>
      <c r="N591" s="56"/>
      <c r="O591" s="57"/>
      <c r="P591" s="57"/>
      <c r="Q591" s="58"/>
      <c r="R591" s="56"/>
      <c r="S591" s="49"/>
      <c r="T591" s="59"/>
      <c r="U591" s="49"/>
      <c r="V591" s="60"/>
      <c r="W591" s="49"/>
      <c r="X591" s="60"/>
      <c r="Y591" s="49"/>
      <c r="Z591" s="49"/>
      <c r="AA591" s="49"/>
      <c r="AB591" s="49"/>
    </row>
    <row r="592" spans="1:28">
      <c r="A592" s="49"/>
      <c r="B592" s="52"/>
      <c r="C592" s="53"/>
      <c r="D592" s="54"/>
      <c r="E592" s="55"/>
      <c r="F592" s="56"/>
      <c r="G592" s="57"/>
      <c r="H592" s="57"/>
      <c r="I592" s="58"/>
      <c r="J592" s="58"/>
      <c r="K592" s="57"/>
      <c r="L592" s="57"/>
      <c r="M592" s="58"/>
      <c r="N592" s="56"/>
      <c r="O592" s="57"/>
      <c r="P592" s="57"/>
      <c r="Q592" s="58"/>
      <c r="R592" s="56"/>
      <c r="S592" s="49"/>
      <c r="T592" s="59"/>
      <c r="U592" s="49"/>
      <c r="V592" s="60"/>
      <c r="W592" s="49"/>
      <c r="X592" s="60"/>
      <c r="Y592" s="49"/>
      <c r="Z592" s="49"/>
      <c r="AA592" s="49"/>
      <c r="AB592" s="49"/>
    </row>
    <row r="593" spans="1:28">
      <c r="A593" s="49"/>
      <c r="B593" s="52"/>
      <c r="C593" s="53"/>
      <c r="D593" s="54"/>
      <c r="E593" s="55"/>
      <c r="F593" s="56"/>
      <c r="G593" s="57"/>
      <c r="H593" s="57"/>
      <c r="I593" s="58"/>
      <c r="J593" s="58"/>
      <c r="K593" s="57"/>
      <c r="L593" s="57"/>
      <c r="M593" s="58"/>
      <c r="N593" s="56"/>
      <c r="O593" s="57"/>
      <c r="P593" s="57"/>
      <c r="Q593" s="58"/>
      <c r="R593" s="56"/>
      <c r="S593" s="49"/>
      <c r="T593" s="59"/>
      <c r="U593" s="49"/>
      <c r="V593" s="60"/>
      <c r="W593" s="49"/>
      <c r="X593" s="60"/>
      <c r="Y593" s="49"/>
      <c r="Z593" s="49"/>
      <c r="AA593" s="49"/>
      <c r="AB593" s="49"/>
    </row>
    <row r="594" spans="1:28">
      <c r="A594" s="49"/>
      <c r="B594" s="52"/>
      <c r="C594" s="53"/>
      <c r="D594" s="54"/>
      <c r="E594" s="55"/>
      <c r="F594" s="56"/>
      <c r="G594" s="57"/>
      <c r="H594" s="57"/>
      <c r="I594" s="58"/>
      <c r="J594" s="58"/>
      <c r="K594" s="57"/>
      <c r="L594" s="57"/>
      <c r="M594" s="58"/>
      <c r="N594" s="56"/>
      <c r="O594" s="57"/>
      <c r="P594" s="57"/>
      <c r="Q594" s="58"/>
      <c r="R594" s="56"/>
      <c r="S594" s="49"/>
      <c r="T594" s="59"/>
      <c r="U594" s="49"/>
      <c r="V594" s="60"/>
      <c r="W594" s="49"/>
      <c r="X594" s="60"/>
      <c r="Y594" s="49"/>
      <c r="Z594" s="49"/>
      <c r="AA594" s="49"/>
      <c r="AB594" s="49"/>
    </row>
    <row r="595" spans="1:28">
      <c r="A595" s="49"/>
      <c r="B595" s="52"/>
      <c r="C595" s="53"/>
      <c r="D595" s="54"/>
      <c r="E595" s="55"/>
      <c r="F595" s="56"/>
      <c r="G595" s="57"/>
      <c r="H595" s="57"/>
      <c r="I595" s="58"/>
      <c r="J595" s="58"/>
      <c r="K595" s="57"/>
      <c r="L595" s="57"/>
      <c r="M595" s="58"/>
      <c r="N595" s="56"/>
      <c r="O595" s="57"/>
      <c r="P595" s="57"/>
      <c r="Q595" s="58"/>
      <c r="R595" s="56"/>
      <c r="S595" s="49"/>
      <c r="T595" s="59"/>
      <c r="U595" s="49"/>
      <c r="V595" s="60"/>
      <c r="W595" s="49"/>
      <c r="X595" s="60"/>
      <c r="Y595" s="49"/>
      <c r="Z595" s="49"/>
      <c r="AA595" s="49"/>
      <c r="AB595" s="49"/>
    </row>
    <row r="596" spans="1:28">
      <c r="A596" s="49"/>
      <c r="B596" s="52"/>
      <c r="C596" s="53"/>
      <c r="D596" s="54"/>
      <c r="E596" s="55"/>
      <c r="F596" s="56"/>
      <c r="G596" s="57"/>
      <c r="H596" s="57"/>
      <c r="I596" s="58"/>
      <c r="J596" s="58"/>
      <c r="K596" s="57"/>
      <c r="L596" s="57"/>
      <c r="M596" s="58"/>
      <c r="N596" s="56"/>
      <c r="O596" s="57"/>
      <c r="P596" s="57"/>
      <c r="Q596" s="58"/>
      <c r="R596" s="56"/>
      <c r="S596" s="49"/>
      <c r="T596" s="59"/>
      <c r="U596" s="49"/>
      <c r="V596" s="60"/>
      <c r="W596" s="49"/>
      <c r="X596" s="60"/>
      <c r="Y596" s="49"/>
      <c r="Z596" s="49"/>
      <c r="AA596" s="49"/>
      <c r="AB596" s="49"/>
    </row>
    <row r="597" spans="1:28">
      <c r="A597" s="49"/>
      <c r="B597" s="52"/>
      <c r="C597" s="53"/>
      <c r="D597" s="54"/>
      <c r="E597" s="55"/>
      <c r="F597" s="56"/>
      <c r="G597" s="57"/>
      <c r="H597" s="57"/>
      <c r="I597" s="58"/>
      <c r="J597" s="58"/>
      <c r="K597" s="57"/>
      <c r="L597" s="57"/>
      <c r="M597" s="58"/>
      <c r="N597" s="56"/>
      <c r="O597" s="57"/>
      <c r="P597" s="57"/>
      <c r="Q597" s="58"/>
      <c r="R597" s="56"/>
      <c r="S597" s="49"/>
      <c r="T597" s="59"/>
      <c r="U597" s="49"/>
      <c r="V597" s="60"/>
      <c r="W597" s="49"/>
      <c r="X597" s="60"/>
      <c r="Y597" s="49"/>
      <c r="Z597" s="49"/>
      <c r="AA597" s="49"/>
      <c r="AB597" s="49"/>
    </row>
    <row r="598" spans="1:28">
      <c r="A598" s="49"/>
      <c r="B598" s="52"/>
      <c r="C598" s="53"/>
      <c r="D598" s="54"/>
      <c r="E598" s="55"/>
      <c r="F598" s="56"/>
      <c r="G598" s="57"/>
      <c r="H598" s="57"/>
      <c r="I598" s="58"/>
      <c r="J598" s="58"/>
      <c r="K598" s="57"/>
      <c r="L598" s="57"/>
      <c r="M598" s="58"/>
      <c r="N598" s="56"/>
      <c r="O598" s="57"/>
      <c r="P598" s="57"/>
      <c r="Q598" s="58"/>
      <c r="R598" s="56"/>
      <c r="S598" s="49"/>
      <c r="T598" s="59"/>
      <c r="U598" s="49"/>
      <c r="V598" s="60"/>
      <c r="W598" s="49"/>
      <c r="X598" s="60"/>
      <c r="Y598" s="49"/>
      <c r="Z598" s="49"/>
      <c r="AA598" s="49"/>
      <c r="AB598" s="49"/>
    </row>
    <row r="599" spans="1:28">
      <c r="A599" s="49"/>
      <c r="B599" s="52"/>
      <c r="C599" s="53"/>
      <c r="D599" s="54"/>
      <c r="E599" s="55"/>
      <c r="F599" s="56"/>
      <c r="G599" s="57"/>
      <c r="H599" s="57"/>
      <c r="I599" s="58"/>
      <c r="J599" s="58"/>
      <c r="K599" s="57"/>
      <c r="L599" s="57"/>
      <c r="M599" s="58"/>
      <c r="N599" s="56"/>
      <c r="O599" s="57"/>
      <c r="P599" s="57"/>
      <c r="Q599" s="58"/>
      <c r="R599" s="56"/>
      <c r="S599" s="49"/>
      <c r="T599" s="59"/>
      <c r="U599" s="49"/>
      <c r="V599" s="60"/>
      <c r="W599" s="49"/>
      <c r="X599" s="60"/>
      <c r="Y599" s="49"/>
      <c r="Z599" s="49"/>
      <c r="AA599" s="49"/>
      <c r="AB599" s="49"/>
    </row>
    <row r="600" spans="1:28">
      <c r="A600" s="49"/>
      <c r="B600" s="52"/>
      <c r="C600" s="53"/>
      <c r="D600" s="54"/>
      <c r="E600" s="55"/>
      <c r="F600" s="56"/>
      <c r="G600" s="57"/>
      <c r="H600" s="57"/>
      <c r="I600" s="58"/>
      <c r="J600" s="58"/>
      <c r="K600" s="57"/>
      <c r="L600" s="57"/>
      <c r="M600" s="58"/>
      <c r="N600" s="56"/>
      <c r="O600" s="57"/>
      <c r="P600" s="57"/>
      <c r="Q600" s="58"/>
      <c r="R600" s="56"/>
      <c r="S600" s="49"/>
      <c r="T600" s="59"/>
      <c r="U600" s="49"/>
      <c r="V600" s="60"/>
      <c r="W600" s="49"/>
      <c r="X600" s="60"/>
      <c r="Y600" s="49"/>
      <c r="Z600" s="49"/>
      <c r="AA600" s="49"/>
      <c r="AB600" s="49"/>
    </row>
    <row r="601" spans="1:28">
      <c r="A601" s="49"/>
      <c r="B601" s="52"/>
      <c r="C601" s="53"/>
      <c r="D601" s="54"/>
      <c r="E601" s="55"/>
      <c r="F601" s="56"/>
      <c r="G601" s="57"/>
      <c r="H601" s="57"/>
      <c r="I601" s="58"/>
      <c r="J601" s="58"/>
      <c r="K601" s="57"/>
      <c r="L601" s="57"/>
      <c r="M601" s="58"/>
      <c r="N601" s="56"/>
      <c r="O601" s="57"/>
      <c r="P601" s="57"/>
      <c r="Q601" s="58"/>
      <c r="R601" s="56"/>
      <c r="S601" s="49"/>
      <c r="T601" s="59"/>
      <c r="U601" s="49"/>
      <c r="V601" s="60"/>
      <c r="W601" s="49"/>
      <c r="X601" s="60"/>
      <c r="Y601" s="49"/>
      <c r="Z601" s="49"/>
      <c r="AA601" s="49"/>
      <c r="AB601" s="49"/>
    </row>
    <row r="602" spans="1:28">
      <c r="A602" s="49"/>
      <c r="B602" s="52"/>
      <c r="C602" s="53"/>
      <c r="D602" s="54"/>
      <c r="E602" s="55"/>
      <c r="F602" s="56"/>
      <c r="G602" s="57"/>
      <c r="H602" s="57"/>
      <c r="I602" s="58"/>
      <c r="J602" s="58"/>
      <c r="K602" s="57"/>
      <c r="L602" s="57"/>
      <c r="M602" s="58"/>
      <c r="N602" s="56"/>
      <c r="O602" s="57"/>
      <c r="P602" s="57"/>
      <c r="Q602" s="58"/>
      <c r="R602" s="56"/>
      <c r="S602" s="49"/>
      <c r="T602" s="59"/>
      <c r="U602" s="49"/>
      <c r="V602" s="60"/>
      <c r="W602" s="49"/>
      <c r="X602" s="60"/>
      <c r="Y602" s="49"/>
      <c r="Z602" s="49"/>
      <c r="AA602" s="49"/>
      <c r="AB602" s="49"/>
    </row>
    <row r="603" spans="1:28">
      <c r="A603" s="49"/>
      <c r="B603" s="52"/>
      <c r="C603" s="53"/>
      <c r="D603" s="54"/>
      <c r="E603" s="55"/>
      <c r="F603" s="56"/>
      <c r="G603" s="57"/>
      <c r="H603" s="57"/>
      <c r="I603" s="58"/>
      <c r="J603" s="58"/>
      <c r="K603" s="57"/>
      <c r="L603" s="57"/>
      <c r="M603" s="58"/>
      <c r="N603" s="56"/>
      <c r="O603" s="57"/>
      <c r="P603" s="57"/>
      <c r="Q603" s="58"/>
      <c r="R603" s="56"/>
      <c r="S603" s="49"/>
      <c r="T603" s="59"/>
      <c r="U603" s="49"/>
      <c r="V603" s="60"/>
      <c r="W603" s="49"/>
      <c r="X603" s="60"/>
      <c r="Y603" s="49"/>
      <c r="Z603" s="49"/>
      <c r="AA603" s="49"/>
      <c r="AB603" s="49"/>
    </row>
    <row r="604" spans="1:28">
      <c r="A604" s="49"/>
      <c r="B604" s="52"/>
      <c r="C604" s="53"/>
      <c r="D604" s="54"/>
      <c r="E604" s="55"/>
      <c r="F604" s="56"/>
      <c r="G604" s="57"/>
      <c r="H604" s="57"/>
      <c r="I604" s="58"/>
      <c r="J604" s="58"/>
      <c r="K604" s="57"/>
      <c r="L604" s="57"/>
      <c r="M604" s="58"/>
      <c r="N604" s="56"/>
      <c r="O604" s="57"/>
      <c r="P604" s="57"/>
      <c r="Q604" s="58"/>
      <c r="R604" s="56"/>
      <c r="S604" s="49"/>
      <c r="T604" s="59"/>
      <c r="U604" s="49"/>
      <c r="V604" s="60"/>
      <c r="W604" s="49"/>
      <c r="X604" s="60"/>
      <c r="Y604" s="49"/>
      <c r="Z604" s="49"/>
      <c r="AA604" s="49"/>
      <c r="AB604" s="49"/>
    </row>
    <row r="605" spans="1:28">
      <c r="A605" s="49"/>
      <c r="B605" s="52"/>
      <c r="C605" s="53"/>
      <c r="D605" s="54"/>
      <c r="E605" s="55"/>
      <c r="F605" s="56"/>
      <c r="G605" s="57"/>
      <c r="H605" s="57"/>
      <c r="I605" s="58"/>
      <c r="J605" s="58"/>
      <c r="K605" s="57"/>
      <c r="L605" s="57"/>
      <c r="M605" s="58"/>
      <c r="N605" s="56"/>
      <c r="O605" s="57"/>
      <c r="P605" s="57"/>
      <c r="Q605" s="58"/>
      <c r="R605" s="56"/>
      <c r="S605" s="49"/>
      <c r="T605" s="59"/>
      <c r="U605" s="49"/>
      <c r="V605" s="60"/>
      <c r="W605" s="49"/>
      <c r="X605" s="60"/>
      <c r="Y605" s="49"/>
      <c r="Z605" s="49"/>
      <c r="AA605" s="49"/>
      <c r="AB605" s="49"/>
    </row>
    <row r="606" spans="1:28">
      <c r="A606" s="49"/>
      <c r="B606" s="52"/>
      <c r="C606" s="53"/>
      <c r="D606" s="54"/>
      <c r="E606" s="55"/>
      <c r="F606" s="56"/>
      <c r="G606" s="57"/>
      <c r="H606" s="57"/>
      <c r="I606" s="58"/>
      <c r="J606" s="58"/>
      <c r="K606" s="57"/>
      <c r="L606" s="57"/>
      <c r="M606" s="58"/>
      <c r="N606" s="56"/>
      <c r="O606" s="57"/>
      <c r="P606" s="57"/>
      <c r="Q606" s="58"/>
      <c r="R606" s="56"/>
      <c r="S606" s="49"/>
      <c r="T606" s="59"/>
      <c r="U606" s="49"/>
      <c r="V606" s="60"/>
      <c r="W606" s="49"/>
      <c r="X606" s="60"/>
      <c r="Y606" s="49"/>
      <c r="Z606" s="49"/>
      <c r="AA606" s="49"/>
      <c r="AB606" s="49"/>
    </row>
    <row r="607" spans="1:28">
      <c r="A607" s="49"/>
      <c r="B607" s="52"/>
      <c r="C607" s="53"/>
      <c r="D607" s="54"/>
      <c r="E607" s="55"/>
      <c r="F607" s="56"/>
      <c r="G607" s="57"/>
      <c r="H607" s="57"/>
      <c r="I607" s="58"/>
      <c r="J607" s="58"/>
      <c r="K607" s="57"/>
      <c r="L607" s="57"/>
      <c r="M607" s="58"/>
      <c r="N607" s="56"/>
      <c r="O607" s="57"/>
      <c r="P607" s="57"/>
      <c r="Q607" s="58"/>
      <c r="R607" s="56"/>
      <c r="S607" s="49"/>
      <c r="T607" s="59"/>
      <c r="U607" s="49"/>
      <c r="V607" s="60"/>
      <c r="W607" s="49"/>
      <c r="X607" s="60"/>
      <c r="Y607" s="49"/>
      <c r="Z607" s="49"/>
      <c r="AA607" s="49"/>
      <c r="AB607" s="49"/>
    </row>
    <row r="608" spans="1:28">
      <c r="A608" s="49"/>
      <c r="B608" s="52"/>
      <c r="C608" s="53"/>
      <c r="D608" s="54"/>
      <c r="E608" s="55"/>
      <c r="F608" s="56"/>
      <c r="G608" s="57"/>
      <c r="H608" s="57"/>
      <c r="I608" s="58"/>
      <c r="J608" s="58"/>
      <c r="K608" s="57"/>
      <c r="L608" s="57"/>
      <c r="M608" s="58"/>
      <c r="N608" s="56"/>
      <c r="O608" s="57"/>
      <c r="P608" s="57"/>
      <c r="Q608" s="58"/>
      <c r="R608" s="56"/>
      <c r="S608" s="49"/>
      <c r="T608" s="59"/>
      <c r="U608" s="49"/>
      <c r="V608" s="60"/>
      <c r="W608" s="49"/>
      <c r="X608" s="60"/>
      <c r="Y608" s="49"/>
      <c r="Z608" s="49"/>
      <c r="AA608" s="49"/>
      <c r="AB608" s="49"/>
    </row>
    <row r="609" spans="1:28">
      <c r="A609" s="49"/>
      <c r="B609" s="52"/>
      <c r="C609" s="53"/>
      <c r="D609" s="54"/>
      <c r="E609" s="55"/>
      <c r="F609" s="56"/>
      <c r="G609" s="57"/>
      <c r="H609" s="57"/>
      <c r="I609" s="58"/>
      <c r="J609" s="58"/>
      <c r="K609" s="57"/>
      <c r="L609" s="57"/>
      <c r="M609" s="58"/>
      <c r="N609" s="56"/>
      <c r="O609" s="57"/>
      <c r="P609" s="57"/>
      <c r="Q609" s="58"/>
      <c r="R609" s="56"/>
      <c r="S609" s="49"/>
      <c r="T609" s="59"/>
      <c r="U609" s="49"/>
      <c r="V609" s="60"/>
      <c r="W609" s="49"/>
      <c r="X609" s="60"/>
      <c r="Y609" s="49"/>
      <c r="Z609" s="49"/>
      <c r="AA609" s="49"/>
      <c r="AB609" s="49"/>
    </row>
    <row r="610" spans="1:28">
      <c r="A610" s="49"/>
      <c r="B610" s="52"/>
      <c r="C610" s="53"/>
      <c r="D610" s="54"/>
      <c r="E610" s="55"/>
      <c r="F610" s="56"/>
      <c r="G610" s="57"/>
      <c r="H610" s="57"/>
      <c r="I610" s="58"/>
      <c r="J610" s="58"/>
      <c r="K610" s="57"/>
      <c r="L610" s="57"/>
      <c r="M610" s="58"/>
      <c r="N610" s="56"/>
      <c r="O610" s="57"/>
      <c r="P610" s="57"/>
      <c r="Q610" s="58"/>
      <c r="R610" s="56"/>
      <c r="S610" s="49"/>
      <c r="T610" s="59"/>
      <c r="U610" s="49"/>
      <c r="V610" s="60"/>
      <c r="W610" s="49"/>
      <c r="X610" s="60"/>
      <c r="Y610" s="49"/>
      <c r="Z610" s="49"/>
      <c r="AA610" s="49"/>
      <c r="AB610" s="49"/>
    </row>
    <row r="611" spans="1:28">
      <c r="A611" s="49"/>
      <c r="B611" s="52"/>
      <c r="C611" s="53"/>
      <c r="D611" s="54"/>
      <c r="E611" s="55"/>
      <c r="F611" s="56"/>
      <c r="G611" s="57"/>
      <c r="H611" s="57"/>
      <c r="I611" s="58"/>
      <c r="J611" s="58"/>
      <c r="K611" s="57"/>
      <c r="L611" s="57"/>
      <c r="M611" s="58"/>
      <c r="N611" s="56"/>
      <c r="O611" s="57"/>
      <c r="P611" s="57"/>
      <c r="Q611" s="58"/>
      <c r="R611" s="56"/>
      <c r="S611" s="49"/>
      <c r="T611" s="59"/>
      <c r="U611" s="49"/>
      <c r="V611" s="60"/>
      <c r="W611" s="49"/>
      <c r="X611" s="60"/>
      <c r="Y611" s="49"/>
      <c r="Z611" s="49"/>
      <c r="AA611" s="49"/>
      <c r="AB611" s="49"/>
    </row>
    <row r="612" spans="1:28">
      <c r="A612" s="49"/>
      <c r="B612" s="52"/>
      <c r="C612" s="53"/>
      <c r="D612" s="54"/>
      <c r="E612" s="55"/>
      <c r="F612" s="56"/>
      <c r="G612" s="57"/>
      <c r="H612" s="57"/>
      <c r="I612" s="58"/>
      <c r="J612" s="58"/>
      <c r="K612" s="57"/>
      <c r="L612" s="57"/>
      <c r="M612" s="58"/>
      <c r="N612" s="56"/>
      <c r="O612" s="57"/>
      <c r="P612" s="57"/>
      <c r="Q612" s="58"/>
      <c r="R612" s="56"/>
      <c r="S612" s="49"/>
      <c r="T612" s="59"/>
      <c r="U612" s="49"/>
      <c r="V612" s="60"/>
      <c r="W612" s="49"/>
      <c r="X612" s="60"/>
      <c r="Y612" s="49"/>
      <c r="Z612" s="49"/>
      <c r="AA612" s="49"/>
      <c r="AB612" s="49"/>
    </row>
    <row r="613" spans="1:28">
      <c r="A613" s="49"/>
      <c r="B613" s="52"/>
      <c r="C613" s="53"/>
      <c r="D613" s="54"/>
      <c r="E613" s="55"/>
      <c r="F613" s="56"/>
      <c r="G613" s="57"/>
      <c r="H613" s="57"/>
      <c r="I613" s="58"/>
      <c r="J613" s="58"/>
      <c r="K613" s="57"/>
      <c r="L613" s="57"/>
      <c r="M613" s="58"/>
      <c r="N613" s="56"/>
      <c r="O613" s="57"/>
      <c r="P613" s="57"/>
      <c r="Q613" s="58"/>
      <c r="R613" s="56"/>
      <c r="S613" s="49"/>
      <c r="T613" s="59"/>
      <c r="U613" s="49"/>
      <c r="V613" s="60"/>
      <c r="W613" s="49"/>
      <c r="X613" s="60"/>
      <c r="Y613" s="49"/>
      <c r="Z613" s="49"/>
      <c r="AA613" s="49"/>
      <c r="AB613" s="49"/>
    </row>
    <row r="614" spans="1:28">
      <c r="A614" s="49"/>
      <c r="B614" s="52"/>
      <c r="C614" s="53"/>
      <c r="D614" s="54"/>
      <c r="E614" s="55"/>
      <c r="F614" s="56"/>
      <c r="G614" s="57"/>
      <c r="H614" s="57"/>
      <c r="I614" s="58"/>
      <c r="J614" s="58"/>
      <c r="K614" s="57"/>
      <c r="L614" s="57"/>
      <c r="M614" s="58"/>
      <c r="N614" s="56"/>
      <c r="O614" s="57"/>
      <c r="P614" s="57"/>
      <c r="Q614" s="58"/>
      <c r="R614" s="56"/>
      <c r="S614" s="49"/>
      <c r="T614" s="59"/>
      <c r="U614" s="49"/>
      <c r="V614" s="60"/>
      <c r="W614" s="49"/>
      <c r="X614" s="60"/>
      <c r="Y614" s="49"/>
      <c r="Z614" s="49"/>
      <c r="AA614" s="49"/>
      <c r="AB614" s="49"/>
    </row>
    <row r="615" spans="1:28">
      <c r="A615" s="49"/>
      <c r="B615" s="52"/>
      <c r="C615" s="53"/>
      <c r="D615" s="54"/>
      <c r="E615" s="55"/>
      <c r="F615" s="56"/>
      <c r="G615" s="57"/>
      <c r="H615" s="57"/>
      <c r="I615" s="58"/>
      <c r="J615" s="58"/>
      <c r="K615" s="57"/>
      <c r="L615" s="57"/>
      <c r="M615" s="58"/>
      <c r="N615" s="56"/>
      <c r="O615" s="57"/>
      <c r="P615" s="57"/>
      <c r="Q615" s="58"/>
      <c r="R615" s="56"/>
      <c r="S615" s="49"/>
      <c r="T615" s="59"/>
      <c r="U615" s="49"/>
      <c r="V615" s="60"/>
      <c r="W615" s="49"/>
      <c r="X615" s="60"/>
      <c r="Y615" s="49"/>
      <c r="Z615" s="49"/>
      <c r="AA615" s="49"/>
      <c r="AB615" s="49"/>
    </row>
    <row r="616" spans="1:28">
      <c r="A616" s="49"/>
      <c r="B616" s="52"/>
      <c r="C616" s="53"/>
      <c r="D616" s="54"/>
      <c r="E616" s="55"/>
      <c r="F616" s="56"/>
      <c r="G616" s="57"/>
      <c r="H616" s="57"/>
      <c r="I616" s="58"/>
      <c r="J616" s="58"/>
      <c r="K616" s="57"/>
      <c r="L616" s="57"/>
      <c r="M616" s="58"/>
      <c r="N616" s="56"/>
      <c r="O616" s="57"/>
      <c r="P616" s="57"/>
      <c r="Q616" s="58"/>
      <c r="R616" s="56"/>
      <c r="S616" s="49"/>
      <c r="T616" s="59"/>
      <c r="U616" s="49"/>
      <c r="V616" s="60"/>
      <c r="W616" s="49"/>
      <c r="X616" s="60"/>
      <c r="Y616" s="49"/>
      <c r="Z616" s="49"/>
      <c r="AA616" s="49"/>
      <c r="AB616" s="49"/>
    </row>
    <row r="617" spans="1:28">
      <c r="A617" s="49"/>
      <c r="B617" s="52"/>
      <c r="C617" s="53"/>
      <c r="D617" s="54"/>
      <c r="E617" s="55"/>
      <c r="F617" s="56"/>
      <c r="G617" s="57"/>
      <c r="H617" s="57"/>
      <c r="I617" s="58"/>
      <c r="J617" s="58"/>
      <c r="K617" s="57"/>
      <c r="L617" s="57"/>
      <c r="M617" s="58"/>
      <c r="N617" s="56"/>
      <c r="O617" s="57"/>
      <c r="P617" s="57"/>
      <c r="Q617" s="58"/>
      <c r="R617" s="56"/>
      <c r="S617" s="49"/>
      <c r="T617" s="59"/>
      <c r="U617" s="49"/>
      <c r="V617" s="60"/>
      <c r="W617" s="49"/>
      <c r="X617" s="60"/>
      <c r="Y617" s="49"/>
      <c r="Z617" s="49"/>
      <c r="AA617" s="49"/>
      <c r="AB617" s="49"/>
    </row>
    <row r="618" spans="1:28">
      <c r="A618" s="49"/>
      <c r="B618" s="52"/>
      <c r="C618" s="53"/>
      <c r="D618" s="54"/>
      <c r="E618" s="55"/>
      <c r="F618" s="56"/>
      <c r="G618" s="57"/>
      <c r="H618" s="57"/>
      <c r="I618" s="58"/>
      <c r="J618" s="58"/>
      <c r="K618" s="57"/>
      <c r="L618" s="57"/>
      <c r="M618" s="58"/>
      <c r="N618" s="56"/>
      <c r="O618" s="57"/>
      <c r="P618" s="57"/>
      <c r="Q618" s="58"/>
      <c r="R618" s="56"/>
      <c r="S618" s="49"/>
      <c r="T618" s="59"/>
      <c r="U618" s="49"/>
      <c r="V618" s="60"/>
      <c r="W618" s="49"/>
      <c r="X618" s="60"/>
      <c r="Y618" s="49"/>
      <c r="Z618" s="49"/>
      <c r="AA618" s="49"/>
      <c r="AB618" s="49"/>
    </row>
    <row r="619" spans="1:28">
      <c r="A619" s="49"/>
      <c r="B619" s="52"/>
      <c r="C619" s="53"/>
      <c r="D619" s="54"/>
      <c r="E619" s="55"/>
      <c r="F619" s="56"/>
      <c r="G619" s="57"/>
      <c r="H619" s="57"/>
      <c r="I619" s="58"/>
      <c r="J619" s="58"/>
      <c r="K619" s="57"/>
      <c r="L619" s="57"/>
      <c r="M619" s="58"/>
      <c r="N619" s="56"/>
      <c r="O619" s="57"/>
      <c r="P619" s="57"/>
      <c r="Q619" s="58"/>
      <c r="R619" s="56"/>
      <c r="S619" s="49"/>
      <c r="T619" s="59"/>
      <c r="U619" s="49"/>
      <c r="V619" s="60"/>
      <c r="W619" s="49"/>
      <c r="X619" s="60"/>
      <c r="Y619" s="49"/>
      <c r="Z619" s="49"/>
      <c r="AA619" s="49"/>
      <c r="AB619" s="49"/>
    </row>
    <row r="620" spans="1:28">
      <c r="A620" s="49"/>
      <c r="B620" s="52"/>
      <c r="C620" s="53"/>
      <c r="D620" s="54"/>
      <c r="E620" s="55"/>
      <c r="F620" s="56"/>
      <c r="G620" s="57"/>
      <c r="H620" s="57"/>
      <c r="I620" s="58"/>
      <c r="J620" s="58"/>
      <c r="K620" s="57"/>
      <c r="L620" s="57"/>
      <c r="M620" s="58"/>
      <c r="N620" s="56"/>
      <c r="O620" s="57"/>
      <c r="P620" s="57"/>
      <c r="Q620" s="58"/>
      <c r="R620" s="56"/>
      <c r="S620" s="49"/>
      <c r="T620" s="59"/>
      <c r="U620" s="49"/>
      <c r="V620" s="60"/>
      <c r="W620" s="49"/>
      <c r="X620" s="60"/>
      <c r="Y620" s="49"/>
      <c r="Z620" s="49"/>
      <c r="AA620" s="49"/>
      <c r="AB620" s="49"/>
    </row>
    <row r="621" spans="1:28">
      <c r="A621" s="49"/>
      <c r="B621" s="52"/>
      <c r="C621" s="53"/>
      <c r="D621" s="54"/>
      <c r="E621" s="55"/>
      <c r="F621" s="56"/>
      <c r="G621" s="57"/>
      <c r="H621" s="57"/>
      <c r="I621" s="58"/>
      <c r="J621" s="58"/>
      <c r="K621" s="57"/>
      <c r="L621" s="57"/>
      <c r="M621" s="58"/>
      <c r="N621" s="56"/>
      <c r="O621" s="57"/>
      <c r="P621" s="57"/>
      <c r="Q621" s="58"/>
      <c r="R621" s="56"/>
      <c r="S621" s="49"/>
      <c r="T621" s="59"/>
      <c r="U621" s="49"/>
      <c r="V621" s="60"/>
      <c r="W621" s="49"/>
      <c r="X621" s="60"/>
      <c r="Y621" s="49"/>
      <c r="Z621" s="49"/>
      <c r="AA621" s="49"/>
      <c r="AB621" s="49"/>
    </row>
    <row r="622" spans="1:28">
      <c r="A622" s="49"/>
      <c r="B622" s="52"/>
      <c r="C622" s="53"/>
      <c r="D622" s="54"/>
      <c r="E622" s="55"/>
      <c r="F622" s="56"/>
      <c r="G622" s="57"/>
      <c r="H622" s="57"/>
      <c r="I622" s="58"/>
      <c r="J622" s="58"/>
      <c r="K622" s="57"/>
      <c r="L622" s="57"/>
      <c r="M622" s="58"/>
      <c r="N622" s="56"/>
      <c r="O622" s="57"/>
      <c r="P622" s="57"/>
      <c r="Q622" s="58"/>
      <c r="R622" s="56"/>
      <c r="S622" s="49"/>
      <c r="T622" s="59"/>
      <c r="U622" s="49"/>
      <c r="V622" s="60"/>
      <c r="W622" s="49"/>
      <c r="X622" s="60"/>
      <c r="Y622" s="49"/>
      <c r="Z622" s="49"/>
      <c r="AA622" s="49"/>
      <c r="AB622" s="49"/>
    </row>
    <row r="623" spans="1:28">
      <c r="A623" s="49"/>
      <c r="B623" s="52"/>
      <c r="C623" s="53"/>
      <c r="D623" s="54"/>
      <c r="E623" s="55"/>
      <c r="F623" s="56"/>
      <c r="G623" s="57"/>
      <c r="H623" s="57"/>
      <c r="I623" s="58"/>
      <c r="J623" s="58"/>
      <c r="K623" s="57"/>
      <c r="L623" s="57"/>
      <c r="M623" s="58"/>
      <c r="N623" s="56"/>
      <c r="O623" s="57"/>
      <c r="P623" s="57"/>
      <c r="Q623" s="58"/>
      <c r="R623" s="56"/>
      <c r="S623" s="49"/>
      <c r="T623" s="59"/>
      <c r="U623" s="49"/>
      <c r="V623" s="60"/>
      <c r="W623" s="49"/>
      <c r="X623" s="60"/>
      <c r="Y623" s="49"/>
      <c r="Z623" s="49"/>
      <c r="AA623" s="49"/>
      <c r="AB623" s="49"/>
    </row>
    <row r="624" spans="1:28">
      <c r="A624" s="49"/>
      <c r="B624" s="52"/>
      <c r="C624" s="53"/>
      <c r="D624" s="54"/>
      <c r="E624" s="55"/>
      <c r="F624" s="56"/>
      <c r="G624" s="57"/>
      <c r="H624" s="57"/>
      <c r="I624" s="58"/>
      <c r="J624" s="58"/>
      <c r="K624" s="57"/>
      <c r="L624" s="57"/>
      <c r="M624" s="58"/>
      <c r="N624" s="56"/>
      <c r="O624" s="57"/>
      <c r="P624" s="57"/>
      <c r="Q624" s="58"/>
      <c r="R624" s="56"/>
      <c r="S624" s="49"/>
      <c r="T624" s="59"/>
      <c r="U624" s="49"/>
      <c r="V624" s="60"/>
      <c r="W624" s="49"/>
      <c r="X624" s="60"/>
      <c r="Y624" s="49"/>
      <c r="Z624" s="49"/>
      <c r="AA624" s="49"/>
      <c r="AB624" s="49"/>
    </row>
    <row r="625" spans="1:28">
      <c r="A625" s="49"/>
      <c r="B625" s="52"/>
      <c r="C625" s="53"/>
      <c r="D625" s="54"/>
      <c r="E625" s="55"/>
      <c r="F625" s="56"/>
      <c r="G625" s="57"/>
      <c r="H625" s="57"/>
      <c r="I625" s="58"/>
      <c r="J625" s="58"/>
      <c r="K625" s="57"/>
      <c r="L625" s="57"/>
      <c r="M625" s="58"/>
      <c r="N625" s="56"/>
      <c r="O625" s="57"/>
      <c r="P625" s="57"/>
      <c r="Q625" s="58"/>
      <c r="R625" s="56"/>
      <c r="S625" s="49"/>
      <c r="T625" s="59"/>
      <c r="U625" s="49"/>
      <c r="V625" s="60"/>
      <c r="W625" s="49"/>
      <c r="X625" s="60"/>
      <c r="Y625" s="49"/>
      <c r="Z625" s="49"/>
      <c r="AA625" s="49"/>
      <c r="AB625" s="49"/>
    </row>
    <row r="626" spans="1:28">
      <c r="A626" s="49"/>
      <c r="B626" s="52"/>
      <c r="C626" s="53"/>
      <c r="D626" s="54"/>
      <c r="E626" s="55"/>
      <c r="F626" s="56"/>
      <c r="G626" s="57"/>
      <c r="H626" s="57"/>
      <c r="I626" s="58"/>
      <c r="J626" s="58"/>
      <c r="K626" s="57"/>
      <c r="L626" s="57"/>
      <c r="M626" s="58"/>
      <c r="N626" s="56"/>
      <c r="O626" s="57"/>
      <c r="P626" s="57"/>
      <c r="Q626" s="58"/>
      <c r="R626" s="56"/>
      <c r="S626" s="49"/>
      <c r="T626" s="59"/>
      <c r="U626" s="49"/>
      <c r="V626" s="60"/>
      <c r="W626" s="49"/>
      <c r="X626" s="60"/>
      <c r="Y626" s="49"/>
      <c r="Z626" s="49"/>
      <c r="AA626" s="49"/>
      <c r="AB626" s="49"/>
    </row>
    <row r="627" spans="1:28">
      <c r="A627" s="49"/>
      <c r="B627" s="52"/>
      <c r="C627" s="53"/>
      <c r="D627" s="54"/>
      <c r="E627" s="55"/>
      <c r="F627" s="56"/>
      <c r="G627" s="57"/>
      <c r="H627" s="57"/>
      <c r="I627" s="58"/>
      <c r="J627" s="58"/>
      <c r="K627" s="57"/>
      <c r="L627" s="57"/>
      <c r="M627" s="58"/>
      <c r="N627" s="56"/>
      <c r="O627" s="57"/>
      <c r="P627" s="57"/>
      <c r="Q627" s="58"/>
      <c r="R627" s="56"/>
      <c r="S627" s="49"/>
      <c r="T627" s="59"/>
      <c r="U627" s="49"/>
      <c r="V627" s="60"/>
      <c r="W627" s="49"/>
      <c r="X627" s="60"/>
      <c r="Y627" s="49"/>
      <c r="Z627" s="49"/>
      <c r="AA627" s="49"/>
      <c r="AB627" s="49"/>
    </row>
    <row r="628" spans="1:28">
      <c r="A628" s="49"/>
      <c r="B628" s="52"/>
      <c r="C628" s="53"/>
      <c r="D628" s="54"/>
      <c r="E628" s="55"/>
      <c r="F628" s="56"/>
      <c r="G628" s="57"/>
      <c r="H628" s="57"/>
      <c r="I628" s="58"/>
      <c r="J628" s="58"/>
      <c r="K628" s="57"/>
      <c r="L628" s="57"/>
      <c r="M628" s="58"/>
      <c r="N628" s="56"/>
      <c r="O628" s="57"/>
      <c r="P628" s="57"/>
      <c r="Q628" s="58"/>
      <c r="R628" s="56"/>
      <c r="S628" s="49"/>
      <c r="T628" s="59"/>
      <c r="U628" s="49"/>
      <c r="V628" s="60"/>
      <c r="W628" s="49"/>
      <c r="X628" s="60"/>
      <c r="Y628" s="49"/>
      <c r="Z628" s="49"/>
      <c r="AA628" s="49"/>
      <c r="AB628" s="49"/>
    </row>
    <row r="629" spans="1:28">
      <c r="A629" s="49"/>
      <c r="B629" s="52"/>
      <c r="C629" s="53"/>
      <c r="D629" s="54"/>
      <c r="E629" s="55"/>
      <c r="F629" s="56"/>
      <c r="G629" s="57"/>
      <c r="H629" s="57"/>
      <c r="I629" s="58"/>
      <c r="J629" s="58"/>
      <c r="K629" s="57"/>
      <c r="L629" s="57"/>
      <c r="M629" s="58"/>
      <c r="N629" s="56"/>
      <c r="O629" s="57"/>
      <c r="P629" s="57"/>
      <c r="Q629" s="58"/>
      <c r="R629" s="56"/>
      <c r="S629" s="49"/>
      <c r="T629" s="59"/>
      <c r="U629" s="49"/>
      <c r="V629" s="60"/>
      <c r="W629" s="49"/>
      <c r="X629" s="60"/>
      <c r="Y629" s="49"/>
      <c r="Z629" s="49"/>
      <c r="AA629" s="49"/>
      <c r="AB629" s="49"/>
    </row>
    <row r="630" spans="1:28">
      <c r="A630" s="49"/>
      <c r="B630" s="52"/>
      <c r="C630" s="53"/>
      <c r="D630" s="54"/>
      <c r="E630" s="55"/>
      <c r="F630" s="56"/>
      <c r="G630" s="57"/>
      <c r="H630" s="57"/>
      <c r="I630" s="58"/>
      <c r="J630" s="58"/>
      <c r="K630" s="57"/>
      <c r="L630" s="57"/>
      <c r="M630" s="58"/>
      <c r="N630" s="56"/>
      <c r="O630" s="57"/>
      <c r="P630" s="57"/>
      <c r="Q630" s="58"/>
      <c r="R630" s="56"/>
      <c r="S630" s="49"/>
      <c r="T630" s="59"/>
      <c r="U630" s="49"/>
      <c r="V630" s="60"/>
      <c r="W630" s="49"/>
      <c r="X630" s="60"/>
      <c r="Y630" s="49"/>
      <c r="Z630" s="49"/>
      <c r="AA630" s="49"/>
      <c r="AB630" s="49"/>
    </row>
    <row r="631" spans="1:28">
      <c r="A631" s="49"/>
      <c r="B631" s="52"/>
      <c r="C631" s="53"/>
      <c r="D631" s="54"/>
      <c r="E631" s="55"/>
      <c r="F631" s="56"/>
      <c r="G631" s="57"/>
      <c r="H631" s="57"/>
      <c r="I631" s="58"/>
      <c r="J631" s="58"/>
      <c r="K631" s="57"/>
      <c r="L631" s="57"/>
      <c r="M631" s="58"/>
      <c r="N631" s="56"/>
      <c r="O631" s="57"/>
      <c r="P631" s="57"/>
      <c r="Q631" s="58"/>
      <c r="R631" s="56"/>
      <c r="S631" s="49"/>
      <c r="T631" s="59"/>
      <c r="U631" s="49"/>
      <c r="V631" s="60"/>
      <c r="W631" s="49"/>
      <c r="X631" s="60"/>
      <c r="Y631" s="49"/>
      <c r="Z631" s="49"/>
      <c r="AA631" s="49"/>
      <c r="AB631" s="49"/>
    </row>
    <row r="632" spans="1:28">
      <c r="A632" s="49"/>
      <c r="B632" s="52"/>
      <c r="C632" s="53"/>
      <c r="D632" s="54"/>
      <c r="E632" s="55"/>
      <c r="F632" s="56"/>
      <c r="G632" s="57"/>
      <c r="H632" s="57"/>
      <c r="I632" s="58"/>
      <c r="J632" s="58"/>
      <c r="K632" s="57"/>
      <c r="L632" s="57"/>
      <c r="M632" s="58"/>
      <c r="N632" s="56"/>
      <c r="O632" s="57"/>
      <c r="P632" s="57"/>
      <c r="Q632" s="58"/>
      <c r="R632" s="56"/>
      <c r="S632" s="49"/>
      <c r="T632" s="59"/>
      <c r="U632" s="49"/>
      <c r="V632" s="60"/>
      <c r="W632" s="49"/>
      <c r="X632" s="60"/>
      <c r="Y632" s="49"/>
      <c r="Z632" s="49"/>
      <c r="AA632" s="49"/>
      <c r="AB632" s="49"/>
    </row>
    <row r="633" spans="1:28">
      <c r="A633" s="49"/>
      <c r="B633" s="52"/>
      <c r="C633" s="53"/>
      <c r="D633" s="54"/>
      <c r="E633" s="55"/>
      <c r="F633" s="56"/>
      <c r="G633" s="57"/>
      <c r="H633" s="57"/>
      <c r="I633" s="58"/>
      <c r="J633" s="58"/>
      <c r="K633" s="57"/>
      <c r="L633" s="57"/>
      <c r="M633" s="58"/>
      <c r="N633" s="56"/>
      <c r="O633" s="57"/>
      <c r="P633" s="57"/>
      <c r="Q633" s="58"/>
      <c r="R633" s="56"/>
      <c r="S633" s="49"/>
      <c r="T633" s="59"/>
      <c r="U633" s="49"/>
      <c r="V633" s="60"/>
      <c r="W633" s="49"/>
      <c r="X633" s="60"/>
      <c r="Y633" s="49"/>
      <c r="Z633" s="49"/>
      <c r="AA633" s="49"/>
      <c r="AB633" s="49"/>
    </row>
    <row r="634" spans="1:28">
      <c r="A634" s="49"/>
      <c r="B634" s="52"/>
      <c r="C634" s="53"/>
      <c r="D634" s="54"/>
      <c r="E634" s="55"/>
      <c r="F634" s="56"/>
      <c r="G634" s="57"/>
      <c r="H634" s="57"/>
      <c r="I634" s="58"/>
      <c r="J634" s="58"/>
      <c r="K634" s="57"/>
      <c r="L634" s="57"/>
      <c r="M634" s="58"/>
      <c r="N634" s="56"/>
      <c r="O634" s="57"/>
      <c r="P634" s="57"/>
      <c r="Q634" s="58"/>
      <c r="R634" s="56"/>
      <c r="S634" s="49"/>
      <c r="T634" s="59"/>
      <c r="U634" s="49"/>
      <c r="V634" s="60"/>
      <c r="W634" s="49"/>
      <c r="X634" s="60"/>
      <c r="Y634" s="49"/>
      <c r="Z634" s="49"/>
      <c r="AA634" s="49"/>
      <c r="AB634" s="49"/>
    </row>
    <row r="635" spans="1:28">
      <c r="A635" s="49"/>
      <c r="B635" s="52"/>
      <c r="C635" s="53"/>
      <c r="D635" s="54"/>
      <c r="E635" s="55"/>
      <c r="F635" s="56"/>
      <c r="G635" s="57"/>
      <c r="H635" s="57"/>
      <c r="I635" s="58"/>
      <c r="J635" s="58"/>
      <c r="K635" s="57"/>
      <c r="L635" s="57"/>
      <c r="M635" s="58"/>
      <c r="N635" s="56"/>
      <c r="O635" s="57"/>
      <c r="P635" s="57"/>
      <c r="Q635" s="58"/>
      <c r="R635" s="56"/>
      <c r="S635" s="49"/>
      <c r="T635" s="59"/>
      <c r="U635" s="49"/>
      <c r="V635" s="60"/>
      <c r="W635" s="49"/>
      <c r="X635" s="60"/>
      <c r="Y635" s="49"/>
      <c r="Z635" s="49"/>
      <c r="AA635" s="49"/>
      <c r="AB635" s="49"/>
    </row>
    <row r="636" spans="1:28">
      <c r="A636" s="49"/>
      <c r="B636" s="52"/>
      <c r="C636" s="53"/>
      <c r="D636" s="54"/>
      <c r="E636" s="55"/>
      <c r="F636" s="56"/>
      <c r="G636" s="57"/>
      <c r="H636" s="57"/>
      <c r="I636" s="58"/>
      <c r="J636" s="58"/>
      <c r="K636" s="57"/>
      <c r="L636" s="57"/>
      <c r="M636" s="58"/>
      <c r="N636" s="56"/>
      <c r="O636" s="57"/>
      <c r="P636" s="57"/>
      <c r="Q636" s="58"/>
      <c r="R636" s="56"/>
      <c r="S636" s="49"/>
      <c r="T636" s="59"/>
      <c r="U636" s="49"/>
      <c r="V636" s="60"/>
      <c r="W636" s="49"/>
      <c r="X636" s="60"/>
      <c r="Y636" s="49"/>
      <c r="Z636" s="49"/>
      <c r="AA636" s="49"/>
      <c r="AB636" s="49"/>
    </row>
    <row r="637" spans="1:28">
      <c r="A637" s="49"/>
      <c r="B637" s="52"/>
      <c r="C637" s="53"/>
      <c r="D637" s="54"/>
      <c r="E637" s="55"/>
      <c r="F637" s="56"/>
      <c r="G637" s="57"/>
      <c r="H637" s="57"/>
      <c r="I637" s="58"/>
      <c r="J637" s="58"/>
      <c r="K637" s="57"/>
      <c r="L637" s="57"/>
      <c r="M637" s="58"/>
      <c r="N637" s="56"/>
      <c r="O637" s="57"/>
      <c r="P637" s="57"/>
      <c r="Q637" s="58"/>
      <c r="R637" s="56"/>
      <c r="S637" s="49"/>
      <c r="T637" s="59"/>
      <c r="U637" s="49"/>
      <c r="V637" s="60"/>
      <c r="W637" s="49"/>
      <c r="X637" s="60"/>
      <c r="Y637" s="49"/>
      <c r="Z637" s="49"/>
      <c r="AA637" s="49"/>
      <c r="AB637" s="49"/>
    </row>
    <row r="638" spans="1:28">
      <c r="A638" s="49"/>
      <c r="B638" s="52"/>
      <c r="C638" s="53"/>
      <c r="D638" s="54"/>
      <c r="E638" s="55"/>
      <c r="F638" s="56"/>
      <c r="G638" s="57"/>
      <c r="H638" s="57"/>
      <c r="I638" s="58"/>
      <c r="J638" s="58"/>
      <c r="K638" s="57"/>
      <c r="L638" s="57"/>
      <c r="M638" s="58"/>
      <c r="N638" s="56"/>
      <c r="O638" s="57"/>
      <c r="P638" s="57"/>
      <c r="Q638" s="58"/>
      <c r="R638" s="56"/>
      <c r="S638" s="49"/>
      <c r="T638" s="59"/>
      <c r="U638" s="49"/>
      <c r="V638" s="60"/>
      <c r="W638" s="49"/>
      <c r="X638" s="60"/>
      <c r="Y638" s="49"/>
      <c r="Z638" s="49"/>
      <c r="AA638" s="49"/>
      <c r="AB638" s="49"/>
    </row>
    <row r="639" spans="1:28">
      <c r="A639" s="49"/>
      <c r="B639" s="52"/>
      <c r="C639" s="53"/>
      <c r="D639" s="54"/>
      <c r="E639" s="55"/>
      <c r="F639" s="56"/>
      <c r="G639" s="57"/>
      <c r="H639" s="57"/>
      <c r="I639" s="58"/>
      <c r="J639" s="58"/>
      <c r="K639" s="57"/>
      <c r="L639" s="57"/>
      <c r="M639" s="58"/>
      <c r="N639" s="56"/>
      <c r="O639" s="57"/>
      <c r="P639" s="57"/>
      <c r="Q639" s="58"/>
      <c r="R639" s="56"/>
      <c r="S639" s="49"/>
      <c r="T639" s="59"/>
      <c r="U639" s="49"/>
      <c r="V639" s="60"/>
      <c r="W639" s="49"/>
      <c r="X639" s="60"/>
      <c r="Y639" s="49"/>
      <c r="Z639" s="49"/>
      <c r="AA639" s="49"/>
      <c r="AB639" s="49"/>
    </row>
    <row r="640" spans="1:28">
      <c r="A640" s="49"/>
      <c r="B640" s="52"/>
      <c r="C640" s="53"/>
      <c r="D640" s="54"/>
      <c r="E640" s="55"/>
      <c r="F640" s="56"/>
      <c r="G640" s="57"/>
      <c r="H640" s="57"/>
      <c r="I640" s="58"/>
      <c r="J640" s="58"/>
      <c r="K640" s="57"/>
      <c r="L640" s="57"/>
      <c r="M640" s="58"/>
      <c r="N640" s="56"/>
      <c r="O640" s="57"/>
      <c r="P640" s="57"/>
      <c r="Q640" s="58"/>
      <c r="R640" s="56"/>
      <c r="S640" s="49"/>
      <c r="T640" s="59"/>
      <c r="U640" s="49"/>
      <c r="V640" s="60"/>
      <c r="W640" s="49"/>
      <c r="X640" s="60"/>
      <c r="Y640" s="49"/>
      <c r="Z640" s="49"/>
      <c r="AA640" s="49"/>
      <c r="AB640" s="49"/>
    </row>
    <row r="641" spans="1:28">
      <c r="A641" s="49"/>
      <c r="B641" s="52"/>
      <c r="C641" s="53"/>
      <c r="D641" s="54"/>
      <c r="E641" s="55"/>
      <c r="F641" s="56"/>
      <c r="G641" s="57"/>
      <c r="H641" s="57"/>
      <c r="I641" s="58"/>
      <c r="J641" s="58"/>
      <c r="K641" s="57"/>
      <c r="L641" s="57"/>
      <c r="M641" s="58"/>
      <c r="N641" s="56"/>
      <c r="O641" s="57"/>
      <c r="P641" s="57"/>
      <c r="Q641" s="58"/>
      <c r="R641" s="56"/>
      <c r="S641" s="49"/>
      <c r="T641" s="59"/>
      <c r="U641" s="49"/>
      <c r="V641" s="60"/>
      <c r="W641" s="49"/>
      <c r="X641" s="60"/>
      <c r="Y641" s="49"/>
      <c r="Z641" s="49"/>
      <c r="AA641" s="49"/>
      <c r="AB641" s="49"/>
    </row>
    <row r="642" spans="1:28">
      <c r="A642" s="49"/>
      <c r="B642" s="52"/>
      <c r="C642" s="53"/>
      <c r="D642" s="54"/>
      <c r="E642" s="55"/>
      <c r="F642" s="56"/>
      <c r="G642" s="57"/>
      <c r="H642" s="57"/>
      <c r="I642" s="58"/>
      <c r="J642" s="58"/>
      <c r="K642" s="57"/>
      <c r="L642" s="57"/>
      <c r="M642" s="58"/>
      <c r="N642" s="56"/>
      <c r="O642" s="57"/>
      <c r="P642" s="57"/>
      <c r="Q642" s="58"/>
      <c r="R642" s="56"/>
      <c r="S642" s="49"/>
      <c r="T642" s="59"/>
      <c r="U642" s="49"/>
      <c r="V642" s="60"/>
      <c r="W642" s="49"/>
      <c r="X642" s="60"/>
      <c r="Y642" s="49"/>
      <c r="Z642" s="49"/>
      <c r="AA642" s="49"/>
      <c r="AB642" s="49"/>
    </row>
    <row r="643" spans="1:28">
      <c r="A643" s="49"/>
      <c r="B643" s="52"/>
      <c r="C643" s="53"/>
      <c r="D643" s="54"/>
      <c r="E643" s="55"/>
      <c r="F643" s="56"/>
      <c r="G643" s="57"/>
      <c r="H643" s="57"/>
      <c r="I643" s="58"/>
      <c r="J643" s="58"/>
      <c r="K643" s="57"/>
      <c r="L643" s="57"/>
      <c r="M643" s="58"/>
      <c r="N643" s="56"/>
      <c r="O643" s="57"/>
      <c r="P643" s="57"/>
      <c r="Q643" s="58"/>
      <c r="R643" s="56"/>
      <c r="S643" s="49"/>
      <c r="T643" s="59"/>
      <c r="U643" s="49"/>
      <c r="V643" s="60"/>
      <c r="W643" s="49"/>
      <c r="X643" s="60"/>
      <c r="Y643" s="49"/>
      <c r="Z643" s="49"/>
      <c r="AA643" s="49"/>
      <c r="AB643" s="49"/>
    </row>
    <row r="644" spans="1:28">
      <c r="A644" s="49"/>
      <c r="B644" s="52"/>
      <c r="C644" s="53"/>
      <c r="D644" s="54"/>
      <c r="E644" s="55"/>
      <c r="F644" s="56"/>
      <c r="G644" s="57"/>
      <c r="H644" s="57"/>
      <c r="I644" s="58"/>
      <c r="J644" s="58"/>
      <c r="K644" s="57"/>
      <c r="L644" s="57"/>
      <c r="M644" s="58"/>
      <c r="N644" s="56"/>
      <c r="O644" s="57"/>
      <c r="P644" s="57"/>
      <c r="Q644" s="58"/>
      <c r="R644" s="56"/>
      <c r="S644" s="49"/>
      <c r="T644" s="59"/>
      <c r="U644" s="49"/>
      <c r="V644" s="60"/>
      <c r="W644" s="49"/>
      <c r="X644" s="60"/>
      <c r="Y644" s="49"/>
      <c r="Z644" s="49"/>
      <c r="AA644" s="49"/>
      <c r="AB644" s="49"/>
    </row>
    <row r="645" spans="1:28">
      <c r="A645" s="49"/>
      <c r="B645" s="52"/>
      <c r="C645" s="53"/>
      <c r="D645" s="54"/>
      <c r="E645" s="55"/>
      <c r="F645" s="56"/>
      <c r="G645" s="57"/>
      <c r="H645" s="57"/>
      <c r="I645" s="58"/>
      <c r="J645" s="58"/>
      <c r="K645" s="57"/>
      <c r="L645" s="57"/>
      <c r="M645" s="58"/>
      <c r="N645" s="56"/>
      <c r="O645" s="57"/>
      <c r="P645" s="57"/>
      <c r="Q645" s="58"/>
      <c r="R645" s="56"/>
      <c r="S645" s="49"/>
      <c r="T645" s="59"/>
      <c r="U645" s="49"/>
      <c r="V645" s="60"/>
      <c r="W645" s="49"/>
      <c r="X645" s="60"/>
      <c r="Y645" s="49"/>
      <c r="Z645" s="49"/>
      <c r="AA645" s="49"/>
      <c r="AB645" s="49"/>
    </row>
    <row r="646" spans="1:28">
      <c r="A646" s="49"/>
      <c r="B646" s="52"/>
      <c r="C646" s="53"/>
      <c r="D646" s="54"/>
      <c r="E646" s="55"/>
      <c r="F646" s="56"/>
      <c r="G646" s="57"/>
      <c r="H646" s="57"/>
      <c r="I646" s="58"/>
      <c r="J646" s="58"/>
      <c r="K646" s="57"/>
      <c r="L646" s="57"/>
      <c r="M646" s="58"/>
      <c r="N646" s="56"/>
      <c r="O646" s="57"/>
      <c r="P646" s="57"/>
      <c r="Q646" s="58"/>
      <c r="R646" s="56"/>
      <c r="S646" s="49"/>
      <c r="T646" s="59"/>
      <c r="U646" s="49"/>
      <c r="V646" s="60"/>
      <c r="W646" s="49"/>
      <c r="X646" s="60"/>
      <c r="Y646" s="49"/>
      <c r="Z646" s="49"/>
      <c r="AA646" s="49"/>
      <c r="AB646" s="49"/>
    </row>
    <row r="647" spans="1:28">
      <c r="A647" s="49"/>
      <c r="B647" s="52"/>
      <c r="C647" s="53"/>
      <c r="D647" s="54"/>
      <c r="E647" s="55"/>
      <c r="F647" s="56"/>
      <c r="G647" s="57"/>
      <c r="H647" s="57"/>
      <c r="I647" s="58"/>
      <c r="J647" s="58"/>
      <c r="K647" s="57"/>
      <c r="L647" s="57"/>
      <c r="M647" s="58"/>
      <c r="N647" s="56"/>
      <c r="O647" s="57"/>
      <c r="P647" s="57"/>
      <c r="Q647" s="58"/>
      <c r="R647" s="56"/>
      <c r="S647" s="49"/>
      <c r="T647" s="59"/>
      <c r="U647" s="49"/>
      <c r="V647" s="60"/>
      <c r="W647" s="49"/>
      <c r="X647" s="60"/>
      <c r="Y647" s="49"/>
      <c r="Z647" s="49"/>
      <c r="AA647" s="49"/>
      <c r="AB647" s="49"/>
    </row>
    <row r="648" spans="1:28">
      <c r="A648" s="49"/>
      <c r="B648" s="52"/>
      <c r="C648" s="53"/>
      <c r="D648" s="54"/>
      <c r="E648" s="55"/>
      <c r="F648" s="56"/>
      <c r="G648" s="57"/>
      <c r="H648" s="57"/>
      <c r="I648" s="58"/>
      <c r="J648" s="58"/>
      <c r="K648" s="57"/>
      <c r="L648" s="57"/>
      <c r="M648" s="58"/>
      <c r="N648" s="56"/>
      <c r="O648" s="57"/>
      <c r="P648" s="57"/>
      <c r="Q648" s="58"/>
      <c r="R648" s="56"/>
      <c r="S648" s="49"/>
      <c r="T648" s="59"/>
      <c r="U648" s="49"/>
      <c r="V648" s="60"/>
      <c r="W648" s="49"/>
      <c r="X648" s="60"/>
      <c r="Y648" s="49"/>
      <c r="Z648" s="49"/>
      <c r="AA648" s="49"/>
      <c r="AB648" s="49"/>
    </row>
    <row r="649" spans="1:28">
      <c r="A649" s="49"/>
      <c r="B649" s="52"/>
      <c r="C649" s="53"/>
      <c r="D649" s="54"/>
      <c r="E649" s="55"/>
      <c r="F649" s="56"/>
      <c r="G649" s="57"/>
      <c r="H649" s="57"/>
      <c r="I649" s="58"/>
      <c r="J649" s="58"/>
      <c r="K649" s="57"/>
      <c r="L649" s="57"/>
      <c r="M649" s="58"/>
      <c r="N649" s="56"/>
      <c r="O649" s="57"/>
      <c r="P649" s="57"/>
      <c r="Q649" s="58"/>
      <c r="R649" s="56"/>
      <c r="S649" s="49"/>
      <c r="T649" s="59"/>
      <c r="U649" s="49"/>
      <c r="V649" s="60"/>
      <c r="W649" s="49"/>
      <c r="X649" s="60"/>
      <c r="Y649" s="49"/>
      <c r="Z649" s="49"/>
      <c r="AA649" s="49"/>
      <c r="AB649" s="49"/>
    </row>
    <row r="650" spans="1:28">
      <c r="A650" s="49"/>
      <c r="B650" s="52"/>
      <c r="C650" s="53"/>
      <c r="D650" s="54"/>
      <c r="E650" s="55"/>
      <c r="F650" s="56"/>
      <c r="G650" s="57"/>
      <c r="H650" s="57"/>
      <c r="I650" s="58"/>
      <c r="J650" s="58"/>
      <c r="K650" s="57"/>
      <c r="L650" s="57"/>
      <c r="M650" s="58"/>
      <c r="N650" s="56"/>
      <c r="O650" s="57"/>
      <c r="P650" s="57"/>
      <c r="Q650" s="58"/>
      <c r="R650" s="56"/>
      <c r="S650" s="49"/>
      <c r="T650" s="59"/>
      <c r="U650" s="49"/>
      <c r="V650" s="60"/>
      <c r="W650" s="49"/>
      <c r="X650" s="60"/>
      <c r="Y650" s="49"/>
      <c r="Z650" s="49"/>
      <c r="AA650" s="49"/>
      <c r="AB650" s="49"/>
    </row>
    <row r="651" spans="1:28">
      <c r="A651" s="49"/>
      <c r="B651" s="52"/>
      <c r="C651" s="53"/>
      <c r="D651" s="54"/>
      <c r="E651" s="55"/>
      <c r="F651" s="56"/>
      <c r="G651" s="57"/>
      <c r="H651" s="57"/>
      <c r="I651" s="58"/>
      <c r="J651" s="58"/>
      <c r="K651" s="57"/>
      <c r="L651" s="57"/>
      <c r="M651" s="58"/>
      <c r="N651" s="56"/>
      <c r="O651" s="57"/>
      <c r="P651" s="57"/>
      <c r="Q651" s="58"/>
      <c r="R651" s="56"/>
      <c r="S651" s="49"/>
      <c r="T651" s="59"/>
      <c r="U651" s="49"/>
      <c r="V651" s="60"/>
      <c r="W651" s="49"/>
      <c r="X651" s="60"/>
      <c r="Y651" s="49"/>
      <c r="Z651" s="49"/>
      <c r="AA651" s="49"/>
      <c r="AB651" s="49"/>
    </row>
    <row r="652" spans="1:28">
      <c r="A652" s="49"/>
      <c r="B652" s="52"/>
      <c r="C652" s="53"/>
      <c r="D652" s="54"/>
      <c r="E652" s="55"/>
      <c r="F652" s="56"/>
      <c r="G652" s="57"/>
      <c r="H652" s="57"/>
      <c r="I652" s="58"/>
      <c r="J652" s="58"/>
      <c r="K652" s="57"/>
      <c r="L652" s="57"/>
      <c r="M652" s="58"/>
      <c r="N652" s="56"/>
      <c r="O652" s="57"/>
      <c r="P652" s="57"/>
      <c r="Q652" s="58"/>
      <c r="R652" s="56"/>
      <c r="S652" s="49"/>
      <c r="T652" s="59"/>
      <c r="U652" s="49"/>
      <c r="V652" s="60"/>
      <c r="W652" s="49"/>
      <c r="X652" s="60"/>
      <c r="Y652" s="49"/>
      <c r="Z652" s="49"/>
      <c r="AA652" s="49"/>
      <c r="AB652" s="49"/>
    </row>
    <row r="653" spans="1:28">
      <c r="A653" s="49"/>
      <c r="B653" s="52"/>
      <c r="C653" s="53"/>
      <c r="D653" s="54"/>
      <c r="E653" s="55"/>
      <c r="F653" s="56"/>
      <c r="G653" s="57"/>
      <c r="H653" s="57"/>
      <c r="I653" s="58"/>
      <c r="J653" s="58"/>
      <c r="K653" s="57"/>
      <c r="L653" s="57"/>
      <c r="M653" s="58"/>
      <c r="N653" s="56"/>
      <c r="O653" s="57"/>
      <c r="P653" s="57"/>
      <c r="Q653" s="58"/>
      <c r="R653" s="56"/>
      <c r="S653" s="49"/>
      <c r="T653" s="59"/>
      <c r="U653" s="49"/>
      <c r="V653" s="60"/>
      <c r="W653" s="49"/>
      <c r="X653" s="60"/>
      <c r="Y653" s="49"/>
      <c r="Z653" s="49"/>
      <c r="AA653" s="49"/>
      <c r="AB653" s="49"/>
    </row>
    <row r="654" spans="1:28">
      <c r="A654" s="49"/>
      <c r="B654" s="52"/>
      <c r="C654" s="53"/>
      <c r="D654" s="54"/>
      <c r="E654" s="55"/>
      <c r="F654" s="56"/>
      <c r="G654" s="57"/>
      <c r="H654" s="57"/>
      <c r="I654" s="58"/>
      <c r="J654" s="58"/>
      <c r="K654" s="57"/>
      <c r="L654" s="57"/>
      <c r="M654" s="58"/>
      <c r="N654" s="56"/>
      <c r="O654" s="57"/>
      <c r="P654" s="57"/>
      <c r="Q654" s="58"/>
      <c r="R654" s="56"/>
      <c r="S654" s="49"/>
      <c r="T654" s="59"/>
      <c r="U654" s="49"/>
      <c r="V654" s="60"/>
      <c r="W654" s="49"/>
      <c r="X654" s="60"/>
      <c r="Y654" s="49"/>
      <c r="Z654" s="49"/>
      <c r="AA654" s="49"/>
      <c r="AB654" s="49"/>
    </row>
    <row r="655" spans="1:28">
      <c r="A655" s="49"/>
      <c r="B655" s="52"/>
      <c r="C655" s="53"/>
      <c r="D655" s="54"/>
      <c r="E655" s="55"/>
      <c r="F655" s="56"/>
      <c r="G655" s="57"/>
      <c r="H655" s="57"/>
      <c r="I655" s="58"/>
      <c r="J655" s="58"/>
      <c r="K655" s="57"/>
      <c r="L655" s="57"/>
      <c r="M655" s="58"/>
      <c r="N655" s="56"/>
      <c r="O655" s="57"/>
      <c r="P655" s="57"/>
      <c r="Q655" s="58"/>
      <c r="R655" s="56"/>
      <c r="S655" s="49"/>
      <c r="T655" s="59"/>
      <c r="U655" s="49"/>
      <c r="V655" s="60"/>
      <c r="W655" s="49"/>
      <c r="X655" s="60"/>
      <c r="Y655" s="49"/>
      <c r="Z655" s="49"/>
      <c r="AA655" s="49"/>
      <c r="AB655" s="49"/>
    </row>
    <row r="656" spans="1:28">
      <c r="A656" s="49"/>
      <c r="B656" s="52"/>
      <c r="C656" s="53"/>
      <c r="D656" s="54"/>
      <c r="E656" s="55"/>
      <c r="F656" s="56"/>
      <c r="G656" s="57"/>
      <c r="H656" s="57"/>
      <c r="I656" s="58"/>
      <c r="J656" s="58"/>
      <c r="K656" s="57"/>
      <c r="L656" s="57"/>
      <c r="M656" s="58"/>
      <c r="N656" s="56"/>
      <c r="O656" s="57"/>
      <c r="P656" s="57"/>
      <c r="Q656" s="58"/>
      <c r="R656" s="56"/>
      <c r="S656" s="49"/>
      <c r="T656" s="59"/>
      <c r="U656" s="49"/>
      <c r="V656" s="60"/>
      <c r="W656" s="49"/>
      <c r="X656" s="60"/>
      <c r="Y656" s="49"/>
      <c r="Z656" s="49"/>
      <c r="AA656" s="49"/>
      <c r="AB656" s="49"/>
    </row>
    <row r="657" spans="1:28">
      <c r="A657" s="49"/>
      <c r="B657" s="52"/>
      <c r="C657" s="53"/>
      <c r="D657" s="54"/>
      <c r="E657" s="55"/>
      <c r="F657" s="56"/>
      <c r="G657" s="57"/>
      <c r="H657" s="57"/>
      <c r="I657" s="58"/>
      <c r="J657" s="58"/>
      <c r="K657" s="57"/>
      <c r="L657" s="57"/>
      <c r="M657" s="58"/>
      <c r="N657" s="56"/>
      <c r="O657" s="57"/>
      <c r="P657" s="57"/>
      <c r="Q657" s="58"/>
      <c r="R657" s="56"/>
      <c r="S657" s="49"/>
      <c r="T657" s="59"/>
      <c r="U657" s="49"/>
      <c r="V657" s="60"/>
      <c r="W657" s="49"/>
      <c r="X657" s="60"/>
      <c r="Y657" s="49"/>
      <c r="Z657" s="49"/>
      <c r="AA657" s="49"/>
      <c r="AB657" s="49"/>
    </row>
    <row r="658" spans="1:28">
      <c r="A658" s="49"/>
      <c r="B658" s="52"/>
      <c r="C658" s="53"/>
      <c r="D658" s="54"/>
      <c r="E658" s="55"/>
      <c r="F658" s="56"/>
      <c r="G658" s="57"/>
      <c r="H658" s="57"/>
      <c r="I658" s="58"/>
      <c r="J658" s="58"/>
      <c r="K658" s="57"/>
      <c r="L658" s="57"/>
      <c r="M658" s="58"/>
      <c r="N658" s="56"/>
      <c r="O658" s="57"/>
      <c r="P658" s="57"/>
      <c r="Q658" s="58"/>
      <c r="R658" s="56"/>
      <c r="S658" s="49"/>
      <c r="T658" s="59"/>
      <c r="U658" s="49"/>
      <c r="V658" s="60"/>
      <c r="W658" s="49"/>
      <c r="X658" s="60"/>
      <c r="Y658" s="49"/>
      <c r="Z658" s="49"/>
      <c r="AA658" s="49"/>
      <c r="AB658" s="49"/>
    </row>
    <row r="659" spans="1:28">
      <c r="A659" s="49"/>
      <c r="B659" s="52"/>
      <c r="C659" s="53"/>
      <c r="D659" s="54"/>
      <c r="E659" s="55"/>
      <c r="F659" s="56"/>
      <c r="G659" s="57"/>
      <c r="H659" s="57"/>
      <c r="I659" s="58"/>
      <c r="J659" s="58"/>
      <c r="K659" s="57"/>
      <c r="L659" s="57"/>
      <c r="M659" s="58"/>
      <c r="N659" s="56"/>
      <c r="O659" s="57"/>
      <c r="P659" s="57"/>
      <c r="Q659" s="58"/>
      <c r="R659" s="56"/>
      <c r="S659" s="49"/>
      <c r="T659" s="59"/>
      <c r="U659" s="49"/>
      <c r="V659" s="60"/>
      <c r="W659" s="49"/>
      <c r="X659" s="60"/>
      <c r="Y659" s="49"/>
      <c r="Z659" s="49"/>
      <c r="AA659" s="49"/>
      <c r="AB659" s="49"/>
    </row>
    <row r="660" spans="1:28">
      <c r="A660" s="49"/>
      <c r="B660" s="52"/>
      <c r="C660" s="53"/>
      <c r="D660" s="54"/>
      <c r="E660" s="55"/>
      <c r="F660" s="56"/>
      <c r="G660" s="57"/>
      <c r="H660" s="57"/>
      <c r="I660" s="58"/>
      <c r="J660" s="58"/>
      <c r="K660" s="57"/>
      <c r="L660" s="57"/>
      <c r="M660" s="58"/>
      <c r="N660" s="56"/>
      <c r="O660" s="57"/>
      <c r="P660" s="57"/>
      <c r="Q660" s="58"/>
      <c r="R660" s="56"/>
      <c r="S660" s="49"/>
      <c r="T660" s="59"/>
      <c r="U660" s="49"/>
      <c r="V660" s="60"/>
      <c r="W660" s="49"/>
      <c r="X660" s="60"/>
      <c r="Y660" s="49"/>
      <c r="Z660" s="49"/>
      <c r="AA660" s="49"/>
      <c r="AB660" s="49"/>
    </row>
    <row r="661" spans="1:28">
      <c r="A661" s="49"/>
      <c r="B661" s="52"/>
      <c r="C661" s="53"/>
      <c r="D661" s="54"/>
      <c r="E661" s="55"/>
      <c r="F661" s="56"/>
      <c r="G661" s="57"/>
      <c r="H661" s="57"/>
      <c r="I661" s="58"/>
      <c r="J661" s="58"/>
      <c r="K661" s="57"/>
      <c r="L661" s="57"/>
      <c r="M661" s="58"/>
      <c r="N661" s="56"/>
      <c r="O661" s="57"/>
      <c r="P661" s="57"/>
      <c r="Q661" s="58"/>
      <c r="R661" s="56"/>
      <c r="S661" s="49"/>
      <c r="T661" s="59"/>
      <c r="U661" s="49"/>
      <c r="V661" s="60"/>
      <c r="W661" s="49"/>
      <c r="X661" s="60"/>
      <c r="Y661" s="49"/>
      <c r="Z661" s="49"/>
      <c r="AA661" s="49"/>
      <c r="AB661" s="49"/>
    </row>
    <row r="662" spans="1:28">
      <c r="A662" s="49"/>
      <c r="B662" s="52"/>
      <c r="C662" s="53"/>
      <c r="D662" s="54"/>
      <c r="E662" s="55"/>
      <c r="F662" s="56"/>
      <c r="G662" s="57"/>
      <c r="H662" s="57"/>
      <c r="I662" s="58"/>
      <c r="J662" s="58"/>
      <c r="K662" s="57"/>
      <c r="L662" s="57"/>
      <c r="M662" s="58"/>
      <c r="N662" s="56"/>
      <c r="O662" s="57"/>
      <c r="P662" s="57"/>
      <c r="Q662" s="58"/>
      <c r="R662" s="56"/>
      <c r="S662" s="49"/>
      <c r="T662" s="59"/>
      <c r="U662" s="49"/>
      <c r="V662" s="60"/>
      <c r="W662" s="49"/>
      <c r="X662" s="60"/>
      <c r="Y662" s="49"/>
      <c r="Z662" s="49"/>
      <c r="AA662" s="49"/>
      <c r="AB662" s="49"/>
    </row>
    <row r="663" spans="1:28">
      <c r="A663" s="49"/>
      <c r="B663" s="52"/>
      <c r="C663" s="53"/>
      <c r="D663" s="54"/>
      <c r="E663" s="55"/>
      <c r="F663" s="56"/>
      <c r="G663" s="57"/>
      <c r="H663" s="57"/>
      <c r="I663" s="58"/>
      <c r="J663" s="58"/>
      <c r="K663" s="57"/>
      <c r="L663" s="57"/>
      <c r="M663" s="58"/>
      <c r="N663" s="56"/>
      <c r="O663" s="57"/>
      <c r="P663" s="57"/>
      <c r="Q663" s="58"/>
      <c r="R663" s="56"/>
      <c r="S663" s="49"/>
      <c r="T663" s="59"/>
      <c r="U663" s="49"/>
      <c r="V663" s="60"/>
      <c r="W663" s="49"/>
      <c r="X663" s="60"/>
      <c r="Y663" s="49"/>
      <c r="Z663" s="49"/>
      <c r="AA663" s="49"/>
      <c r="AB663" s="49"/>
    </row>
    <row r="664" spans="1:28">
      <c r="A664" s="49"/>
      <c r="B664" s="52"/>
      <c r="C664" s="53"/>
      <c r="D664" s="54"/>
      <c r="E664" s="55"/>
      <c r="F664" s="56"/>
      <c r="G664" s="57"/>
      <c r="H664" s="57"/>
      <c r="I664" s="58"/>
      <c r="J664" s="58"/>
      <c r="K664" s="57"/>
      <c r="L664" s="57"/>
      <c r="M664" s="58"/>
      <c r="N664" s="56"/>
      <c r="O664" s="57"/>
      <c r="P664" s="57"/>
      <c r="Q664" s="58"/>
      <c r="R664" s="56"/>
      <c r="S664" s="49"/>
      <c r="T664" s="59"/>
      <c r="U664" s="49"/>
      <c r="V664" s="60"/>
      <c r="W664" s="49"/>
      <c r="X664" s="60"/>
      <c r="Y664" s="49"/>
      <c r="Z664" s="49"/>
      <c r="AA664" s="49"/>
      <c r="AB664" s="49"/>
    </row>
    <row r="665" spans="1:28">
      <c r="A665" s="49"/>
      <c r="B665" s="52"/>
      <c r="C665" s="53"/>
      <c r="D665" s="54"/>
      <c r="E665" s="55"/>
      <c r="F665" s="56"/>
      <c r="G665" s="57"/>
      <c r="H665" s="57"/>
      <c r="I665" s="58"/>
      <c r="J665" s="58"/>
      <c r="K665" s="57"/>
      <c r="L665" s="57"/>
      <c r="M665" s="58"/>
      <c r="N665" s="56"/>
      <c r="O665" s="57"/>
      <c r="P665" s="57"/>
      <c r="Q665" s="58"/>
      <c r="R665" s="56"/>
      <c r="S665" s="49"/>
      <c r="T665" s="59"/>
      <c r="U665" s="49"/>
      <c r="V665" s="60"/>
      <c r="W665" s="49"/>
      <c r="X665" s="60"/>
      <c r="Y665" s="49"/>
      <c r="Z665" s="49"/>
      <c r="AA665" s="49"/>
      <c r="AB665" s="49"/>
    </row>
    <row r="666" spans="1:28">
      <c r="A666" s="49"/>
      <c r="B666" s="52"/>
      <c r="C666" s="53"/>
      <c r="D666" s="54"/>
      <c r="E666" s="55"/>
      <c r="F666" s="56"/>
      <c r="G666" s="57"/>
      <c r="H666" s="57"/>
      <c r="I666" s="58"/>
      <c r="J666" s="58"/>
      <c r="K666" s="57"/>
      <c r="L666" s="57"/>
      <c r="M666" s="58"/>
      <c r="N666" s="56"/>
      <c r="O666" s="57"/>
      <c r="P666" s="57"/>
      <c r="Q666" s="58"/>
      <c r="R666" s="56"/>
      <c r="S666" s="49"/>
      <c r="T666" s="59"/>
      <c r="U666" s="49"/>
      <c r="V666" s="60"/>
      <c r="W666" s="49"/>
      <c r="X666" s="60"/>
      <c r="Y666" s="49"/>
      <c r="Z666" s="49"/>
      <c r="AA666" s="49"/>
      <c r="AB666" s="49"/>
    </row>
    <row r="667" spans="1:28">
      <c r="A667" s="49"/>
      <c r="B667" s="52"/>
      <c r="C667" s="53"/>
      <c r="D667" s="54"/>
      <c r="E667" s="55"/>
      <c r="F667" s="56"/>
      <c r="G667" s="57"/>
      <c r="H667" s="57"/>
      <c r="I667" s="58"/>
      <c r="J667" s="58"/>
      <c r="K667" s="57"/>
      <c r="L667" s="57"/>
      <c r="M667" s="58"/>
      <c r="N667" s="56"/>
      <c r="O667" s="57"/>
      <c r="P667" s="57"/>
      <c r="Q667" s="58"/>
      <c r="R667" s="56"/>
      <c r="S667" s="49"/>
      <c r="T667" s="59"/>
      <c r="U667" s="49"/>
      <c r="V667" s="60"/>
      <c r="W667" s="49"/>
      <c r="X667" s="60"/>
      <c r="Y667" s="49"/>
      <c r="Z667" s="49"/>
      <c r="AA667" s="49"/>
      <c r="AB667" s="49"/>
    </row>
    <row r="668" spans="1:28">
      <c r="A668" s="49"/>
      <c r="B668" s="52"/>
      <c r="C668" s="53"/>
      <c r="D668" s="54"/>
      <c r="E668" s="55"/>
      <c r="F668" s="56"/>
      <c r="G668" s="57"/>
      <c r="H668" s="57"/>
      <c r="I668" s="58"/>
      <c r="J668" s="58"/>
      <c r="K668" s="57"/>
      <c r="L668" s="57"/>
      <c r="M668" s="58"/>
      <c r="N668" s="56"/>
      <c r="O668" s="57"/>
      <c r="P668" s="57"/>
      <c r="Q668" s="58"/>
      <c r="R668" s="56"/>
      <c r="S668" s="49"/>
      <c r="T668" s="59"/>
      <c r="U668" s="49"/>
      <c r="V668" s="60"/>
      <c r="W668" s="49"/>
      <c r="X668" s="60"/>
      <c r="Y668" s="49"/>
      <c r="Z668" s="49"/>
      <c r="AA668" s="49"/>
      <c r="AB668" s="49"/>
    </row>
    <row r="669" spans="1:28">
      <c r="A669" s="49"/>
      <c r="B669" s="52"/>
      <c r="C669" s="53"/>
      <c r="D669" s="54"/>
      <c r="E669" s="55"/>
      <c r="F669" s="56"/>
      <c r="G669" s="57"/>
      <c r="H669" s="57"/>
      <c r="I669" s="58"/>
      <c r="J669" s="58"/>
      <c r="K669" s="57"/>
      <c r="L669" s="57"/>
      <c r="M669" s="58"/>
      <c r="N669" s="56"/>
      <c r="O669" s="57"/>
      <c r="P669" s="57"/>
      <c r="Q669" s="58"/>
      <c r="R669" s="56"/>
      <c r="S669" s="49"/>
      <c r="T669" s="59"/>
      <c r="U669" s="49"/>
      <c r="V669" s="60"/>
      <c r="W669" s="49"/>
      <c r="X669" s="60"/>
      <c r="Y669" s="49"/>
      <c r="Z669" s="49"/>
      <c r="AA669" s="49"/>
      <c r="AB669" s="49"/>
    </row>
    <row r="670" spans="1:28">
      <c r="A670" s="49"/>
      <c r="B670" s="52"/>
      <c r="C670" s="53"/>
      <c r="D670" s="54"/>
      <c r="E670" s="55"/>
      <c r="F670" s="56"/>
      <c r="G670" s="57"/>
      <c r="H670" s="57"/>
      <c r="I670" s="58"/>
      <c r="J670" s="58"/>
      <c r="K670" s="57"/>
      <c r="L670" s="57"/>
      <c r="M670" s="58"/>
      <c r="N670" s="56"/>
      <c r="O670" s="57"/>
      <c r="P670" s="57"/>
      <c r="Q670" s="58"/>
      <c r="R670" s="56"/>
      <c r="S670" s="49"/>
      <c r="T670" s="59"/>
      <c r="U670" s="49"/>
      <c r="V670" s="60"/>
      <c r="W670" s="49"/>
      <c r="X670" s="60"/>
      <c r="Y670" s="49"/>
      <c r="Z670" s="49"/>
      <c r="AA670" s="49"/>
      <c r="AB670" s="49"/>
    </row>
    <row r="671" spans="1:28">
      <c r="A671" s="49"/>
      <c r="B671" s="52"/>
      <c r="C671" s="53"/>
      <c r="D671" s="54"/>
      <c r="E671" s="55"/>
      <c r="F671" s="56"/>
      <c r="G671" s="57"/>
      <c r="H671" s="57"/>
      <c r="I671" s="58"/>
      <c r="J671" s="58"/>
      <c r="K671" s="57"/>
      <c r="L671" s="57"/>
      <c r="M671" s="58"/>
      <c r="N671" s="56"/>
      <c r="O671" s="57"/>
      <c r="P671" s="57"/>
      <c r="Q671" s="58"/>
      <c r="R671" s="56"/>
      <c r="S671" s="49"/>
      <c r="T671" s="59"/>
      <c r="U671" s="49"/>
      <c r="V671" s="60"/>
      <c r="W671" s="49"/>
      <c r="X671" s="60"/>
      <c r="Y671" s="49"/>
      <c r="Z671" s="49"/>
      <c r="AA671" s="49"/>
      <c r="AB671" s="49"/>
    </row>
    <row r="672" spans="1:28">
      <c r="A672" s="49"/>
      <c r="B672" s="52"/>
      <c r="C672" s="53"/>
      <c r="D672" s="54"/>
      <c r="E672" s="55"/>
      <c r="F672" s="56"/>
      <c r="G672" s="57"/>
      <c r="H672" s="57"/>
      <c r="I672" s="58"/>
      <c r="J672" s="58"/>
      <c r="K672" s="57"/>
      <c r="L672" s="57"/>
      <c r="M672" s="58"/>
      <c r="N672" s="56"/>
      <c r="O672" s="57"/>
      <c r="P672" s="57"/>
      <c r="Q672" s="58"/>
      <c r="R672" s="56"/>
      <c r="S672" s="49"/>
      <c r="T672" s="59"/>
      <c r="U672" s="49"/>
      <c r="V672" s="60"/>
      <c r="W672" s="49"/>
      <c r="X672" s="60"/>
      <c r="Y672" s="49"/>
      <c r="Z672" s="49"/>
      <c r="AA672" s="49"/>
      <c r="AB672" s="49"/>
    </row>
    <row r="673" spans="1:28">
      <c r="A673" s="49"/>
      <c r="B673" s="52"/>
      <c r="C673" s="53"/>
      <c r="D673" s="54"/>
      <c r="E673" s="55"/>
      <c r="F673" s="56"/>
      <c r="G673" s="57"/>
      <c r="H673" s="57"/>
      <c r="I673" s="58"/>
      <c r="J673" s="58"/>
      <c r="K673" s="57"/>
      <c r="L673" s="57"/>
      <c r="M673" s="58"/>
      <c r="N673" s="56"/>
      <c r="O673" s="57"/>
      <c r="P673" s="57"/>
      <c r="Q673" s="58"/>
      <c r="R673" s="56"/>
      <c r="S673" s="49"/>
      <c r="T673" s="59"/>
      <c r="U673" s="49"/>
      <c r="V673" s="60"/>
      <c r="W673" s="49"/>
      <c r="X673" s="60"/>
      <c r="Y673" s="49"/>
      <c r="Z673" s="49"/>
      <c r="AA673" s="49"/>
      <c r="AB673" s="49"/>
    </row>
    <row r="674" spans="1:28">
      <c r="A674" s="49"/>
      <c r="B674" s="52"/>
      <c r="C674" s="53"/>
      <c r="D674" s="54"/>
      <c r="E674" s="55"/>
      <c r="F674" s="56"/>
      <c r="G674" s="57"/>
      <c r="H674" s="57"/>
      <c r="I674" s="58"/>
      <c r="J674" s="58"/>
      <c r="K674" s="57"/>
      <c r="L674" s="57"/>
      <c r="M674" s="58"/>
      <c r="N674" s="56"/>
      <c r="O674" s="57"/>
      <c r="P674" s="57"/>
      <c r="Q674" s="58"/>
      <c r="R674" s="56"/>
      <c r="S674" s="49"/>
      <c r="T674" s="59"/>
      <c r="U674" s="49"/>
      <c r="V674" s="60"/>
      <c r="W674" s="49"/>
      <c r="X674" s="60"/>
      <c r="Y674" s="49"/>
      <c r="Z674" s="49"/>
      <c r="AA674" s="49"/>
      <c r="AB674" s="49"/>
    </row>
    <row r="675" spans="1:28">
      <c r="A675" s="49"/>
      <c r="B675" s="52"/>
      <c r="C675" s="53"/>
      <c r="D675" s="54"/>
      <c r="E675" s="55"/>
      <c r="F675" s="56"/>
      <c r="G675" s="57"/>
      <c r="H675" s="57"/>
      <c r="I675" s="58"/>
      <c r="J675" s="58"/>
      <c r="K675" s="57"/>
      <c r="L675" s="57"/>
      <c r="M675" s="58"/>
      <c r="N675" s="56"/>
      <c r="O675" s="57"/>
      <c r="P675" s="57"/>
      <c r="Q675" s="58"/>
      <c r="R675" s="56"/>
      <c r="S675" s="49"/>
      <c r="T675" s="59"/>
      <c r="U675" s="49"/>
      <c r="V675" s="60"/>
      <c r="W675" s="49"/>
      <c r="X675" s="60"/>
      <c r="Y675" s="49"/>
      <c r="Z675" s="49"/>
      <c r="AA675" s="49"/>
      <c r="AB675" s="49"/>
    </row>
    <row r="676" spans="1:28">
      <c r="A676" s="49"/>
      <c r="B676" s="52"/>
      <c r="C676" s="53"/>
      <c r="D676" s="54"/>
      <c r="E676" s="55"/>
      <c r="F676" s="56"/>
      <c r="G676" s="57"/>
      <c r="H676" s="57"/>
      <c r="I676" s="58"/>
      <c r="J676" s="58"/>
      <c r="K676" s="57"/>
      <c r="L676" s="57"/>
      <c r="M676" s="58"/>
      <c r="N676" s="56"/>
      <c r="O676" s="57"/>
      <c r="P676" s="57"/>
      <c r="Q676" s="58"/>
      <c r="R676" s="56"/>
      <c r="S676" s="49"/>
      <c r="T676" s="59"/>
      <c r="U676" s="49"/>
      <c r="V676" s="60"/>
      <c r="W676" s="49"/>
      <c r="X676" s="60"/>
      <c r="Y676" s="49"/>
      <c r="Z676" s="49"/>
      <c r="AA676" s="49"/>
      <c r="AB676" s="49"/>
    </row>
    <row r="677" spans="1:28">
      <c r="A677" s="49"/>
      <c r="B677" s="52"/>
      <c r="C677" s="53"/>
      <c r="D677" s="54"/>
      <c r="E677" s="55"/>
      <c r="F677" s="56"/>
      <c r="G677" s="57"/>
      <c r="H677" s="57"/>
      <c r="I677" s="58"/>
      <c r="J677" s="58"/>
      <c r="K677" s="57"/>
      <c r="L677" s="57"/>
      <c r="M677" s="58"/>
      <c r="N677" s="56"/>
      <c r="O677" s="57"/>
      <c r="P677" s="57"/>
      <c r="Q677" s="58"/>
      <c r="R677" s="56"/>
      <c r="S677" s="49"/>
      <c r="T677" s="59"/>
      <c r="U677" s="49"/>
      <c r="V677" s="60"/>
      <c r="W677" s="49"/>
      <c r="X677" s="60"/>
      <c r="Y677" s="49"/>
      <c r="Z677" s="49"/>
      <c r="AA677" s="49"/>
      <c r="AB677" s="49"/>
    </row>
    <row r="678" spans="1:28">
      <c r="A678" s="49"/>
      <c r="B678" s="52"/>
      <c r="C678" s="53"/>
      <c r="D678" s="54"/>
      <c r="E678" s="55"/>
      <c r="F678" s="56"/>
      <c r="G678" s="57"/>
      <c r="H678" s="57"/>
      <c r="I678" s="58"/>
      <c r="J678" s="58"/>
      <c r="K678" s="57"/>
      <c r="L678" s="57"/>
      <c r="M678" s="58"/>
      <c r="N678" s="56"/>
      <c r="O678" s="57"/>
      <c r="P678" s="57"/>
      <c r="Q678" s="58"/>
      <c r="R678" s="56"/>
      <c r="S678" s="49"/>
      <c r="T678" s="59"/>
      <c r="U678" s="49"/>
      <c r="V678" s="60"/>
      <c r="W678" s="49"/>
      <c r="X678" s="60"/>
      <c r="Y678" s="49"/>
      <c r="Z678" s="49"/>
      <c r="AA678" s="49"/>
      <c r="AB678" s="49"/>
    </row>
    <row r="679" spans="1:28">
      <c r="A679" s="49"/>
      <c r="B679" s="52"/>
      <c r="C679" s="53"/>
      <c r="D679" s="54"/>
      <c r="E679" s="55"/>
      <c r="F679" s="56"/>
      <c r="G679" s="57"/>
      <c r="H679" s="57"/>
      <c r="I679" s="58"/>
      <c r="J679" s="58"/>
      <c r="K679" s="57"/>
      <c r="L679" s="57"/>
      <c r="M679" s="58"/>
      <c r="N679" s="56"/>
      <c r="O679" s="57"/>
      <c r="P679" s="57"/>
      <c r="Q679" s="58"/>
      <c r="R679" s="56"/>
      <c r="S679" s="49"/>
      <c r="T679" s="59"/>
      <c r="U679" s="49"/>
      <c r="V679" s="60"/>
      <c r="W679" s="49"/>
      <c r="X679" s="60"/>
      <c r="Y679" s="49"/>
      <c r="Z679" s="49"/>
      <c r="AA679" s="49"/>
      <c r="AB679" s="49"/>
    </row>
    <row r="680" spans="1:28">
      <c r="A680" s="49"/>
      <c r="B680" s="52"/>
      <c r="C680" s="53"/>
      <c r="D680" s="54"/>
      <c r="E680" s="55"/>
      <c r="F680" s="56"/>
      <c r="G680" s="57"/>
      <c r="H680" s="57"/>
      <c r="I680" s="58"/>
      <c r="J680" s="58"/>
      <c r="K680" s="57"/>
      <c r="L680" s="57"/>
      <c r="M680" s="58"/>
      <c r="N680" s="56"/>
      <c r="O680" s="57"/>
      <c r="P680" s="57"/>
      <c r="Q680" s="58"/>
      <c r="R680" s="56"/>
      <c r="S680" s="49"/>
      <c r="T680" s="59"/>
      <c r="U680" s="49"/>
      <c r="V680" s="60"/>
      <c r="W680" s="49"/>
      <c r="X680" s="60"/>
      <c r="Y680" s="49"/>
      <c r="Z680" s="49"/>
      <c r="AA680" s="49"/>
      <c r="AB680" s="49"/>
    </row>
    <row r="681" spans="1:28">
      <c r="A681" s="49"/>
      <c r="B681" s="52"/>
      <c r="C681" s="53"/>
      <c r="D681" s="54"/>
      <c r="E681" s="55"/>
      <c r="F681" s="56"/>
      <c r="G681" s="57"/>
      <c r="H681" s="57"/>
      <c r="I681" s="58"/>
      <c r="J681" s="58"/>
      <c r="K681" s="57"/>
      <c r="L681" s="57"/>
      <c r="M681" s="58"/>
      <c r="N681" s="56"/>
      <c r="O681" s="57"/>
      <c r="P681" s="57"/>
      <c r="Q681" s="58"/>
      <c r="R681" s="56"/>
      <c r="S681" s="49"/>
      <c r="T681" s="59"/>
      <c r="U681" s="49"/>
      <c r="V681" s="60"/>
      <c r="W681" s="49"/>
      <c r="X681" s="60"/>
      <c r="Y681" s="49"/>
      <c r="Z681" s="49"/>
      <c r="AA681" s="49"/>
      <c r="AB681" s="49"/>
    </row>
    <row r="682" spans="1:28">
      <c r="A682" s="49"/>
      <c r="B682" s="52"/>
      <c r="C682" s="53"/>
      <c r="D682" s="54"/>
      <c r="E682" s="55"/>
      <c r="F682" s="56"/>
      <c r="G682" s="57"/>
      <c r="H682" s="57"/>
      <c r="I682" s="58"/>
      <c r="J682" s="58"/>
      <c r="K682" s="57"/>
      <c r="L682" s="57"/>
      <c r="M682" s="58"/>
      <c r="N682" s="56"/>
      <c r="O682" s="57"/>
      <c r="P682" s="57"/>
      <c r="Q682" s="58"/>
      <c r="R682" s="56"/>
      <c r="S682" s="49"/>
      <c r="T682" s="59"/>
      <c r="U682" s="49"/>
      <c r="V682" s="60"/>
      <c r="W682" s="49"/>
      <c r="X682" s="60"/>
      <c r="Y682" s="49"/>
      <c r="Z682" s="49"/>
      <c r="AA682" s="49"/>
      <c r="AB682" s="49"/>
    </row>
    <row r="683" spans="1:28">
      <c r="A683" s="49"/>
      <c r="B683" s="52"/>
      <c r="C683" s="53"/>
      <c r="D683" s="54"/>
      <c r="E683" s="55"/>
      <c r="F683" s="56"/>
      <c r="G683" s="57"/>
      <c r="H683" s="57"/>
      <c r="I683" s="58"/>
      <c r="J683" s="58"/>
      <c r="K683" s="57"/>
      <c r="L683" s="57"/>
      <c r="M683" s="58"/>
      <c r="N683" s="56"/>
      <c r="O683" s="57"/>
      <c r="P683" s="57"/>
      <c r="Q683" s="58"/>
      <c r="R683" s="56"/>
      <c r="S683" s="49"/>
      <c r="T683" s="59"/>
      <c r="U683" s="49"/>
      <c r="V683" s="60"/>
      <c r="W683" s="49"/>
      <c r="X683" s="60"/>
      <c r="Y683" s="49"/>
      <c r="Z683" s="49"/>
      <c r="AA683" s="49"/>
      <c r="AB683" s="49"/>
    </row>
    <row r="684" spans="1:28">
      <c r="A684" s="49"/>
      <c r="B684" s="52"/>
      <c r="C684" s="53"/>
      <c r="D684" s="54"/>
      <c r="E684" s="55"/>
      <c r="F684" s="56"/>
      <c r="G684" s="57"/>
      <c r="H684" s="57"/>
      <c r="I684" s="58"/>
      <c r="J684" s="58"/>
      <c r="K684" s="57"/>
      <c r="L684" s="57"/>
      <c r="M684" s="58"/>
      <c r="N684" s="56"/>
      <c r="O684" s="57"/>
      <c r="P684" s="57"/>
      <c r="Q684" s="58"/>
      <c r="R684" s="56"/>
      <c r="S684" s="49"/>
      <c r="T684" s="59"/>
      <c r="U684" s="49"/>
      <c r="V684" s="60"/>
      <c r="W684" s="49"/>
      <c r="X684" s="60"/>
      <c r="Y684" s="49"/>
      <c r="Z684" s="49"/>
      <c r="AA684" s="49"/>
      <c r="AB684" s="49"/>
    </row>
    <row r="685" spans="1:28">
      <c r="A685" s="49"/>
      <c r="B685" s="52"/>
      <c r="C685" s="53"/>
      <c r="D685" s="54"/>
      <c r="E685" s="55"/>
      <c r="F685" s="56"/>
      <c r="G685" s="57"/>
      <c r="H685" s="57"/>
      <c r="I685" s="58"/>
      <c r="J685" s="58"/>
      <c r="K685" s="57"/>
      <c r="L685" s="57"/>
      <c r="M685" s="58"/>
      <c r="N685" s="56"/>
      <c r="O685" s="57"/>
      <c r="P685" s="57"/>
      <c r="Q685" s="58"/>
      <c r="R685" s="56"/>
      <c r="S685" s="49"/>
      <c r="T685" s="59"/>
      <c r="U685" s="49"/>
      <c r="V685" s="60"/>
      <c r="W685" s="49"/>
      <c r="X685" s="60"/>
      <c r="Y685" s="49"/>
      <c r="Z685" s="49"/>
      <c r="AA685" s="49"/>
      <c r="AB685" s="49"/>
    </row>
    <row r="686" spans="1:28">
      <c r="A686" s="49"/>
      <c r="B686" s="52"/>
      <c r="C686" s="53"/>
      <c r="D686" s="54"/>
      <c r="E686" s="55"/>
      <c r="F686" s="56"/>
      <c r="G686" s="57"/>
      <c r="H686" s="57"/>
      <c r="I686" s="58"/>
      <c r="J686" s="58"/>
      <c r="K686" s="57"/>
      <c r="L686" s="57"/>
      <c r="M686" s="58"/>
      <c r="N686" s="56"/>
      <c r="O686" s="57"/>
      <c r="P686" s="57"/>
      <c r="Q686" s="58"/>
      <c r="R686" s="56"/>
      <c r="S686" s="49"/>
      <c r="T686" s="59"/>
      <c r="U686" s="49"/>
      <c r="V686" s="60"/>
      <c r="W686" s="49"/>
      <c r="X686" s="60"/>
      <c r="Y686" s="49"/>
      <c r="Z686" s="49"/>
      <c r="AA686" s="49"/>
      <c r="AB686" s="49"/>
    </row>
    <row r="687" spans="1:28">
      <c r="A687" s="49"/>
      <c r="B687" s="52"/>
      <c r="C687" s="53"/>
      <c r="D687" s="54"/>
      <c r="E687" s="55"/>
      <c r="F687" s="56"/>
      <c r="G687" s="57"/>
      <c r="H687" s="57"/>
      <c r="I687" s="58"/>
      <c r="J687" s="58"/>
      <c r="K687" s="57"/>
      <c r="L687" s="57"/>
      <c r="M687" s="58"/>
      <c r="N687" s="56"/>
      <c r="O687" s="57"/>
      <c r="P687" s="57"/>
      <c r="Q687" s="58"/>
      <c r="R687" s="56"/>
      <c r="S687" s="49"/>
      <c r="T687" s="59"/>
      <c r="U687" s="49"/>
      <c r="V687" s="60"/>
      <c r="W687" s="49"/>
      <c r="X687" s="60"/>
      <c r="Y687" s="49"/>
      <c r="Z687" s="49"/>
      <c r="AA687" s="49"/>
      <c r="AB687" s="49"/>
    </row>
    <row r="688" spans="1:28">
      <c r="A688" s="49"/>
      <c r="B688" s="52"/>
      <c r="C688" s="53"/>
      <c r="D688" s="54"/>
      <c r="E688" s="55"/>
      <c r="F688" s="56"/>
      <c r="G688" s="57"/>
      <c r="H688" s="57"/>
      <c r="I688" s="58"/>
      <c r="J688" s="58"/>
      <c r="K688" s="57"/>
      <c r="L688" s="57"/>
      <c r="M688" s="58"/>
      <c r="N688" s="56"/>
      <c r="O688" s="57"/>
      <c r="P688" s="57"/>
      <c r="Q688" s="58"/>
      <c r="R688" s="56"/>
      <c r="S688" s="49"/>
      <c r="T688" s="59"/>
      <c r="U688" s="49"/>
      <c r="V688" s="60"/>
      <c r="W688" s="49"/>
      <c r="X688" s="60"/>
      <c r="Y688" s="49"/>
      <c r="Z688" s="49"/>
      <c r="AA688" s="49"/>
      <c r="AB688" s="49"/>
    </row>
    <row r="689" spans="1:28">
      <c r="A689" s="49"/>
      <c r="B689" s="52"/>
      <c r="C689" s="53"/>
      <c r="D689" s="54"/>
      <c r="E689" s="55"/>
      <c r="F689" s="56"/>
      <c r="G689" s="57"/>
      <c r="H689" s="57"/>
      <c r="I689" s="58"/>
      <c r="J689" s="58"/>
      <c r="K689" s="57"/>
      <c r="L689" s="57"/>
      <c r="M689" s="58"/>
      <c r="N689" s="56"/>
      <c r="O689" s="57"/>
      <c r="P689" s="57"/>
      <c r="Q689" s="58"/>
      <c r="R689" s="56"/>
      <c r="S689" s="49"/>
      <c r="T689" s="59"/>
      <c r="U689" s="49"/>
      <c r="V689" s="60"/>
      <c r="W689" s="49"/>
      <c r="X689" s="60"/>
      <c r="Y689" s="49"/>
      <c r="Z689" s="49"/>
      <c r="AA689" s="49"/>
      <c r="AB689" s="49"/>
    </row>
    <row r="690" spans="1:28">
      <c r="A690" s="49"/>
      <c r="B690" s="52"/>
      <c r="C690" s="53"/>
      <c r="D690" s="54"/>
      <c r="E690" s="55"/>
      <c r="F690" s="56"/>
      <c r="G690" s="57"/>
      <c r="H690" s="57"/>
      <c r="I690" s="58"/>
      <c r="J690" s="58"/>
      <c r="K690" s="57"/>
      <c r="L690" s="57"/>
      <c r="M690" s="58"/>
      <c r="N690" s="56"/>
      <c r="O690" s="57"/>
      <c r="P690" s="57"/>
      <c r="Q690" s="58"/>
      <c r="R690" s="56"/>
      <c r="S690" s="49"/>
      <c r="T690" s="59"/>
      <c r="U690" s="49"/>
      <c r="V690" s="60"/>
      <c r="W690" s="49"/>
      <c r="X690" s="60"/>
      <c r="Y690" s="49"/>
      <c r="Z690" s="49"/>
      <c r="AA690" s="49"/>
      <c r="AB690" s="49"/>
    </row>
    <row r="691" spans="1:28">
      <c r="A691" s="49"/>
      <c r="B691" s="52"/>
      <c r="C691" s="53"/>
      <c r="D691" s="54"/>
      <c r="E691" s="55"/>
      <c r="F691" s="56"/>
      <c r="G691" s="57"/>
      <c r="H691" s="57"/>
      <c r="I691" s="58"/>
      <c r="J691" s="58"/>
      <c r="K691" s="57"/>
      <c r="L691" s="57"/>
      <c r="M691" s="58"/>
      <c r="N691" s="56"/>
      <c r="O691" s="57"/>
      <c r="P691" s="57"/>
      <c r="Q691" s="58"/>
      <c r="R691" s="56"/>
      <c r="S691" s="49"/>
      <c r="T691" s="59"/>
      <c r="U691" s="49"/>
      <c r="V691" s="60"/>
      <c r="W691" s="49"/>
      <c r="X691" s="60"/>
      <c r="Y691" s="49"/>
      <c r="Z691" s="49"/>
      <c r="AA691" s="49"/>
      <c r="AB691" s="49"/>
    </row>
    <row r="692" spans="1:28">
      <c r="A692" s="49"/>
      <c r="B692" s="52"/>
      <c r="C692" s="53"/>
      <c r="D692" s="54"/>
      <c r="E692" s="55"/>
      <c r="F692" s="56"/>
      <c r="G692" s="57"/>
      <c r="H692" s="57"/>
      <c r="I692" s="58"/>
      <c r="J692" s="58"/>
      <c r="K692" s="57"/>
      <c r="L692" s="57"/>
      <c r="M692" s="58"/>
      <c r="N692" s="56"/>
      <c r="O692" s="57"/>
      <c r="P692" s="57"/>
      <c r="Q692" s="58"/>
      <c r="R692" s="56"/>
      <c r="S692" s="49"/>
      <c r="T692" s="59"/>
      <c r="U692" s="49"/>
      <c r="V692" s="60"/>
      <c r="W692" s="49"/>
      <c r="X692" s="60"/>
      <c r="Y692" s="49"/>
      <c r="Z692" s="49"/>
      <c r="AA692" s="49"/>
      <c r="AB692" s="49"/>
    </row>
    <row r="693" spans="1:28">
      <c r="A693" s="49"/>
      <c r="B693" s="52"/>
      <c r="C693" s="53"/>
      <c r="D693" s="54"/>
      <c r="E693" s="55"/>
      <c r="F693" s="56"/>
      <c r="G693" s="57"/>
      <c r="H693" s="57"/>
      <c r="I693" s="58"/>
      <c r="J693" s="58"/>
      <c r="K693" s="57"/>
      <c r="L693" s="57"/>
      <c r="M693" s="58"/>
      <c r="N693" s="56"/>
      <c r="O693" s="57"/>
      <c r="P693" s="57"/>
      <c r="Q693" s="58"/>
      <c r="R693" s="56"/>
      <c r="S693" s="49"/>
      <c r="T693" s="59"/>
      <c r="U693" s="49"/>
      <c r="V693" s="60"/>
      <c r="W693" s="49"/>
      <c r="X693" s="60"/>
      <c r="Y693" s="49"/>
      <c r="Z693" s="49"/>
      <c r="AA693" s="49"/>
      <c r="AB693" s="49"/>
    </row>
    <row r="694" spans="1:28">
      <c r="A694" s="49"/>
      <c r="B694" s="52"/>
      <c r="C694" s="53"/>
      <c r="D694" s="54"/>
      <c r="E694" s="55"/>
      <c r="F694" s="56"/>
      <c r="G694" s="57"/>
      <c r="H694" s="57"/>
      <c r="I694" s="58"/>
      <c r="J694" s="58"/>
      <c r="K694" s="57"/>
      <c r="L694" s="57"/>
      <c r="M694" s="58"/>
      <c r="N694" s="56"/>
      <c r="O694" s="57"/>
      <c r="P694" s="57"/>
      <c r="Q694" s="58"/>
      <c r="R694" s="56"/>
      <c r="S694" s="49"/>
      <c r="T694" s="59"/>
      <c r="U694" s="49"/>
      <c r="V694" s="60"/>
      <c r="W694" s="49"/>
      <c r="X694" s="60"/>
      <c r="Y694" s="49"/>
      <c r="Z694" s="49"/>
      <c r="AA694" s="49"/>
      <c r="AB694" s="49"/>
    </row>
    <row r="695" spans="1:28">
      <c r="A695" s="49"/>
      <c r="B695" s="52"/>
      <c r="C695" s="53"/>
      <c r="D695" s="54"/>
      <c r="E695" s="55"/>
      <c r="F695" s="56"/>
      <c r="G695" s="57"/>
      <c r="H695" s="57"/>
      <c r="I695" s="58"/>
      <c r="J695" s="58"/>
      <c r="K695" s="57"/>
      <c r="L695" s="57"/>
      <c r="M695" s="58"/>
      <c r="N695" s="56"/>
      <c r="O695" s="57"/>
      <c r="P695" s="57"/>
      <c r="Q695" s="58"/>
      <c r="R695" s="56"/>
      <c r="S695" s="49"/>
      <c r="T695" s="59"/>
      <c r="U695" s="49"/>
      <c r="V695" s="60"/>
      <c r="W695" s="49"/>
      <c r="X695" s="60"/>
      <c r="Y695" s="49"/>
      <c r="Z695" s="49"/>
      <c r="AA695" s="49"/>
      <c r="AB695" s="49"/>
    </row>
    <row r="696" spans="1:28">
      <c r="A696" s="49"/>
      <c r="B696" s="52"/>
      <c r="C696" s="53"/>
      <c r="D696" s="54"/>
      <c r="E696" s="55"/>
      <c r="F696" s="56"/>
      <c r="G696" s="57"/>
      <c r="H696" s="57"/>
      <c r="I696" s="58"/>
      <c r="J696" s="58"/>
      <c r="K696" s="57"/>
      <c r="L696" s="57"/>
      <c r="M696" s="58"/>
      <c r="N696" s="56"/>
      <c r="O696" s="57"/>
      <c r="P696" s="57"/>
      <c r="Q696" s="58"/>
      <c r="R696" s="56"/>
      <c r="S696" s="49"/>
      <c r="T696" s="59"/>
      <c r="U696" s="49"/>
      <c r="V696" s="60"/>
      <c r="W696" s="49"/>
      <c r="X696" s="60"/>
      <c r="Y696" s="49"/>
      <c r="Z696" s="49"/>
      <c r="AA696" s="49"/>
      <c r="AB696" s="49"/>
    </row>
    <row r="697" spans="1:28">
      <c r="A697" s="49"/>
      <c r="B697" s="52"/>
      <c r="C697" s="53"/>
      <c r="D697" s="54"/>
      <c r="E697" s="55"/>
      <c r="F697" s="56"/>
      <c r="G697" s="57"/>
      <c r="H697" s="57"/>
      <c r="I697" s="58"/>
      <c r="J697" s="58"/>
      <c r="K697" s="57"/>
      <c r="L697" s="57"/>
      <c r="M697" s="58"/>
      <c r="N697" s="56"/>
      <c r="O697" s="57"/>
      <c r="P697" s="57"/>
      <c r="Q697" s="58"/>
      <c r="R697" s="56"/>
      <c r="S697" s="49"/>
      <c r="T697" s="59"/>
      <c r="U697" s="49"/>
      <c r="V697" s="60"/>
      <c r="W697" s="49"/>
      <c r="X697" s="60"/>
      <c r="Y697" s="49"/>
      <c r="Z697" s="49"/>
      <c r="AA697" s="49"/>
      <c r="AB697" s="49"/>
    </row>
    <row r="698" spans="1:28">
      <c r="A698" s="49"/>
      <c r="B698" s="52"/>
      <c r="C698" s="53"/>
      <c r="D698" s="54"/>
      <c r="E698" s="55"/>
      <c r="F698" s="56"/>
      <c r="G698" s="57"/>
      <c r="H698" s="57"/>
      <c r="I698" s="58"/>
      <c r="J698" s="58"/>
      <c r="K698" s="57"/>
      <c r="L698" s="57"/>
      <c r="M698" s="58"/>
      <c r="N698" s="56"/>
      <c r="O698" s="57"/>
      <c r="P698" s="57"/>
      <c r="Q698" s="58"/>
      <c r="R698" s="56"/>
      <c r="S698" s="49"/>
      <c r="T698" s="59"/>
      <c r="U698" s="49"/>
      <c r="V698" s="60"/>
      <c r="W698" s="49"/>
      <c r="X698" s="60"/>
      <c r="Y698" s="49"/>
      <c r="Z698" s="49"/>
      <c r="AA698" s="49"/>
      <c r="AB698" s="49"/>
    </row>
    <row r="699" spans="1:28">
      <c r="A699" s="49"/>
      <c r="B699" s="52"/>
      <c r="C699" s="53"/>
      <c r="D699" s="54"/>
      <c r="E699" s="55"/>
      <c r="F699" s="56"/>
      <c r="G699" s="57"/>
      <c r="H699" s="57"/>
      <c r="I699" s="58"/>
      <c r="J699" s="58"/>
      <c r="K699" s="57"/>
      <c r="L699" s="57"/>
      <c r="M699" s="58"/>
      <c r="N699" s="56"/>
      <c r="O699" s="57"/>
      <c r="P699" s="57"/>
      <c r="Q699" s="58"/>
      <c r="R699" s="56"/>
      <c r="S699" s="49"/>
      <c r="T699" s="59"/>
      <c r="U699" s="49"/>
      <c r="V699" s="60"/>
      <c r="W699" s="49"/>
      <c r="X699" s="60"/>
      <c r="Y699" s="49"/>
      <c r="Z699" s="49"/>
      <c r="AA699" s="49"/>
      <c r="AB699" s="49"/>
    </row>
    <row r="700" spans="1:28">
      <c r="A700" s="49"/>
      <c r="B700" s="52"/>
      <c r="C700" s="53"/>
      <c r="D700" s="54"/>
      <c r="E700" s="55"/>
      <c r="F700" s="56"/>
      <c r="G700" s="57"/>
      <c r="H700" s="57"/>
      <c r="I700" s="58"/>
      <c r="J700" s="58"/>
      <c r="K700" s="57"/>
      <c r="L700" s="57"/>
      <c r="M700" s="58"/>
      <c r="N700" s="56"/>
      <c r="O700" s="57"/>
      <c r="P700" s="57"/>
      <c r="Q700" s="58"/>
      <c r="R700" s="56"/>
      <c r="S700" s="49"/>
      <c r="T700" s="59"/>
      <c r="U700" s="49"/>
      <c r="V700" s="60"/>
      <c r="W700" s="49"/>
      <c r="X700" s="60"/>
      <c r="Y700" s="49"/>
      <c r="Z700" s="49"/>
      <c r="AA700" s="49"/>
      <c r="AB700" s="49"/>
    </row>
    <row r="701" spans="1:28">
      <c r="A701" s="49"/>
      <c r="B701" s="52"/>
      <c r="C701" s="53"/>
      <c r="D701" s="54"/>
      <c r="E701" s="55"/>
      <c r="F701" s="56"/>
      <c r="G701" s="57"/>
      <c r="H701" s="57"/>
      <c r="I701" s="58"/>
      <c r="J701" s="58"/>
      <c r="K701" s="57"/>
      <c r="L701" s="57"/>
      <c r="M701" s="58"/>
      <c r="N701" s="56"/>
      <c r="O701" s="57"/>
      <c r="P701" s="57"/>
      <c r="Q701" s="58"/>
      <c r="R701" s="56"/>
      <c r="S701" s="49"/>
      <c r="T701" s="59"/>
      <c r="U701" s="49"/>
      <c r="V701" s="60"/>
      <c r="W701" s="49"/>
      <c r="X701" s="60"/>
      <c r="Y701" s="49"/>
      <c r="Z701" s="49"/>
      <c r="AA701" s="49"/>
      <c r="AB701" s="49"/>
    </row>
    <row r="702" spans="1:28">
      <c r="A702" s="49"/>
      <c r="B702" s="52"/>
      <c r="C702" s="53"/>
      <c r="D702" s="54"/>
      <c r="E702" s="55"/>
      <c r="F702" s="56"/>
      <c r="G702" s="57"/>
      <c r="H702" s="57"/>
      <c r="I702" s="58"/>
      <c r="J702" s="58"/>
      <c r="K702" s="57"/>
      <c r="L702" s="57"/>
      <c r="M702" s="58"/>
      <c r="N702" s="56"/>
      <c r="O702" s="57"/>
      <c r="P702" s="57"/>
      <c r="Q702" s="58"/>
      <c r="R702" s="56"/>
      <c r="S702" s="49"/>
      <c r="T702" s="59"/>
      <c r="U702" s="49"/>
      <c r="V702" s="60"/>
      <c r="W702" s="49"/>
      <c r="X702" s="60"/>
      <c r="Y702" s="49"/>
      <c r="Z702" s="49"/>
      <c r="AA702" s="49"/>
      <c r="AB702" s="49"/>
    </row>
    <row r="703" spans="1:28">
      <c r="A703" s="49"/>
      <c r="B703" s="52"/>
      <c r="C703" s="53"/>
      <c r="D703" s="54"/>
      <c r="E703" s="55"/>
      <c r="F703" s="56"/>
      <c r="G703" s="57"/>
      <c r="H703" s="57"/>
      <c r="I703" s="58"/>
      <c r="J703" s="58"/>
      <c r="K703" s="57"/>
      <c r="L703" s="57"/>
      <c r="M703" s="58"/>
      <c r="N703" s="56"/>
      <c r="O703" s="57"/>
      <c r="P703" s="57"/>
      <c r="Q703" s="58"/>
      <c r="R703" s="56"/>
      <c r="S703" s="49"/>
      <c r="T703" s="59"/>
      <c r="U703" s="49"/>
      <c r="V703" s="60"/>
      <c r="W703" s="49"/>
      <c r="X703" s="60"/>
      <c r="Y703" s="49"/>
      <c r="Z703" s="49"/>
      <c r="AA703" s="49"/>
      <c r="AB703" s="49"/>
    </row>
    <row r="704" spans="1:28">
      <c r="A704" s="49"/>
      <c r="B704" s="52"/>
      <c r="C704" s="53"/>
      <c r="D704" s="54"/>
      <c r="E704" s="55"/>
      <c r="F704" s="56"/>
      <c r="G704" s="57"/>
      <c r="H704" s="57"/>
      <c r="I704" s="58"/>
      <c r="J704" s="58"/>
      <c r="K704" s="57"/>
      <c r="L704" s="57"/>
      <c r="M704" s="58"/>
      <c r="N704" s="56"/>
      <c r="O704" s="57"/>
      <c r="P704" s="57"/>
      <c r="Q704" s="58"/>
      <c r="R704" s="56"/>
      <c r="S704" s="49"/>
      <c r="T704" s="59"/>
      <c r="U704" s="49"/>
      <c r="V704" s="60"/>
      <c r="W704" s="49"/>
      <c r="X704" s="60"/>
      <c r="Y704" s="49"/>
      <c r="Z704" s="49"/>
      <c r="AA704" s="49"/>
      <c r="AB704" s="49"/>
    </row>
    <row r="705" spans="1:28">
      <c r="A705" s="49"/>
      <c r="B705" s="52"/>
      <c r="C705" s="53"/>
      <c r="D705" s="54"/>
      <c r="E705" s="55"/>
      <c r="F705" s="56"/>
      <c r="G705" s="57"/>
      <c r="H705" s="57"/>
      <c r="I705" s="58"/>
      <c r="J705" s="58"/>
      <c r="K705" s="57"/>
      <c r="L705" s="57"/>
      <c r="M705" s="58"/>
      <c r="N705" s="56"/>
      <c r="O705" s="57"/>
      <c r="P705" s="57"/>
      <c r="Q705" s="58"/>
      <c r="R705" s="56"/>
      <c r="S705" s="49"/>
      <c r="T705" s="59"/>
      <c r="U705" s="49"/>
      <c r="V705" s="60"/>
      <c r="W705" s="49"/>
      <c r="X705" s="60"/>
      <c r="Y705" s="49"/>
      <c r="Z705" s="49"/>
      <c r="AA705" s="49"/>
      <c r="AB705" s="49"/>
    </row>
    <row r="706" spans="1:28">
      <c r="A706" s="49"/>
      <c r="B706" s="52"/>
      <c r="C706" s="53"/>
      <c r="D706" s="54"/>
      <c r="E706" s="55"/>
      <c r="F706" s="56"/>
      <c r="G706" s="57"/>
      <c r="H706" s="57"/>
      <c r="I706" s="58"/>
      <c r="J706" s="58"/>
      <c r="K706" s="57"/>
      <c r="L706" s="57"/>
      <c r="M706" s="58"/>
      <c r="N706" s="56"/>
      <c r="O706" s="57"/>
      <c r="P706" s="57"/>
      <c r="Q706" s="58"/>
      <c r="R706" s="56"/>
      <c r="S706" s="49"/>
      <c r="T706" s="59"/>
      <c r="U706" s="49"/>
      <c r="V706" s="60"/>
      <c r="W706" s="49"/>
      <c r="X706" s="60"/>
      <c r="Y706" s="49"/>
      <c r="Z706" s="49"/>
      <c r="AA706" s="49"/>
      <c r="AB706" s="49"/>
    </row>
    <row r="707" spans="1:28">
      <c r="A707" s="49"/>
      <c r="B707" s="52"/>
      <c r="C707" s="53"/>
      <c r="D707" s="54"/>
      <c r="E707" s="55"/>
      <c r="F707" s="56"/>
      <c r="G707" s="57"/>
      <c r="H707" s="57"/>
      <c r="I707" s="58"/>
      <c r="J707" s="58"/>
      <c r="K707" s="57"/>
      <c r="L707" s="57"/>
      <c r="M707" s="58"/>
      <c r="N707" s="56"/>
      <c r="O707" s="57"/>
      <c r="P707" s="57"/>
      <c r="Q707" s="58"/>
      <c r="R707" s="56"/>
      <c r="S707" s="49"/>
      <c r="T707" s="59"/>
      <c r="U707" s="49"/>
      <c r="V707" s="60"/>
      <c r="W707" s="49"/>
      <c r="X707" s="60"/>
      <c r="Y707" s="49"/>
      <c r="Z707" s="49"/>
      <c r="AA707" s="49"/>
      <c r="AB707" s="49"/>
    </row>
    <row r="708" spans="1:28">
      <c r="A708" s="49"/>
      <c r="B708" s="52"/>
      <c r="C708" s="53"/>
      <c r="D708" s="54"/>
      <c r="E708" s="55"/>
      <c r="F708" s="56"/>
      <c r="G708" s="57"/>
      <c r="H708" s="57"/>
      <c r="I708" s="58"/>
      <c r="J708" s="58"/>
      <c r="K708" s="57"/>
      <c r="L708" s="57"/>
      <c r="M708" s="58"/>
      <c r="N708" s="56"/>
      <c r="O708" s="57"/>
      <c r="P708" s="57"/>
      <c r="Q708" s="58"/>
      <c r="R708" s="56"/>
      <c r="S708" s="49"/>
      <c r="T708" s="59"/>
      <c r="U708" s="49"/>
      <c r="V708" s="60"/>
      <c r="W708" s="49"/>
      <c r="X708" s="60"/>
      <c r="Y708" s="49"/>
      <c r="Z708" s="49"/>
      <c r="AA708" s="49"/>
      <c r="AB708" s="49"/>
    </row>
    <row r="709" spans="1:28">
      <c r="A709" s="49"/>
      <c r="B709" s="52"/>
      <c r="C709" s="53"/>
      <c r="D709" s="54"/>
      <c r="E709" s="55"/>
      <c r="F709" s="56"/>
      <c r="G709" s="57"/>
      <c r="H709" s="57"/>
      <c r="I709" s="58"/>
      <c r="J709" s="58"/>
      <c r="K709" s="57"/>
      <c r="L709" s="57"/>
      <c r="M709" s="58"/>
      <c r="N709" s="56"/>
      <c r="O709" s="57"/>
      <c r="P709" s="57"/>
      <c r="Q709" s="58"/>
      <c r="R709" s="56"/>
      <c r="S709" s="49"/>
      <c r="T709" s="59"/>
      <c r="U709" s="49"/>
      <c r="V709" s="60"/>
      <c r="W709" s="49"/>
      <c r="X709" s="60"/>
      <c r="Y709" s="49"/>
      <c r="Z709" s="49"/>
      <c r="AA709" s="49"/>
      <c r="AB709" s="49"/>
    </row>
    <row r="710" spans="1:28">
      <c r="A710" s="49"/>
      <c r="B710" s="52"/>
      <c r="C710" s="53"/>
      <c r="D710" s="54"/>
      <c r="E710" s="55"/>
      <c r="F710" s="56"/>
      <c r="G710" s="57"/>
      <c r="H710" s="57"/>
      <c r="I710" s="58"/>
      <c r="J710" s="58"/>
      <c r="K710" s="57"/>
      <c r="L710" s="57"/>
      <c r="M710" s="58"/>
      <c r="N710" s="56"/>
      <c r="O710" s="57"/>
      <c r="P710" s="57"/>
      <c r="Q710" s="58"/>
      <c r="R710" s="56"/>
      <c r="S710" s="49"/>
      <c r="T710" s="59"/>
      <c r="U710" s="49"/>
      <c r="V710" s="60"/>
      <c r="W710" s="49"/>
      <c r="X710" s="60"/>
      <c r="Y710" s="49"/>
      <c r="Z710" s="49"/>
      <c r="AA710" s="49"/>
      <c r="AB710" s="49"/>
    </row>
    <row r="711" spans="1:28">
      <c r="A711" s="49"/>
      <c r="B711" s="52"/>
      <c r="C711" s="53"/>
      <c r="D711" s="54"/>
      <c r="E711" s="55"/>
      <c r="F711" s="56"/>
      <c r="G711" s="57"/>
      <c r="H711" s="57"/>
      <c r="I711" s="58"/>
      <c r="J711" s="58"/>
      <c r="K711" s="57"/>
      <c r="L711" s="57"/>
      <c r="M711" s="58"/>
      <c r="N711" s="56"/>
      <c r="O711" s="57"/>
      <c r="P711" s="57"/>
      <c r="Q711" s="58"/>
      <c r="R711" s="56"/>
      <c r="S711" s="49"/>
      <c r="T711" s="59"/>
      <c r="U711" s="49"/>
      <c r="V711" s="60"/>
      <c r="W711" s="49"/>
      <c r="X711" s="60"/>
      <c r="Y711" s="49"/>
      <c r="Z711" s="49"/>
      <c r="AA711" s="49"/>
      <c r="AB711" s="49"/>
    </row>
    <row r="712" spans="1:28">
      <c r="A712" s="49"/>
      <c r="B712" s="52"/>
      <c r="C712" s="53"/>
      <c r="D712" s="54"/>
      <c r="E712" s="55"/>
      <c r="F712" s="56"/>
      <c r="G712" s="57"/>
      <c r="H712" s="57"/>
      <c r="I712" s="58"/>
      <c r="J712" s="58"/>
      <c r="K712" s="57"/>
      <c r="L712" s="57"/>
      <c r="M712" s="58"/>
      <c r="N712" s="56"/>
      <c r="O712" s="57"/>
      <c r="P712" s="57"/>
      <c r="Q712" s="58"/>
      <c r="R712" s="56"/>
      <c r="S712" s="49"/>
      <c r="T712" s="59"/>
      <c r="U712" s="49"/>
      <c r="V712" s="60"/>
      <c r="W712" s="49"/>
      <c r="X712" s="60"/>
      <c r="Y712" s="49"/>
      <c r="Z712" s="49"/>
      <c r="AA712" s="49"/>
      <c r="AB712" s="49"/>
    </row>
    <row r="713" spans="1:28">
      <c r="A713" s="49"/>
      <c r="B713" s="52"/>
      <c r="C713" s="53"/>
      <c r="D713" s="54"/>
      <c r="E713" s="55"/>
      <c r="F713" s="56"/>
      <c r="G713" s="57"/>
      <c r="H713" s="57"/>
      <c r="I713" s="58"/>
      <c r="J713" s="58"/>
      <c r="K713" s="57"/>
      <c r="L713" s="57"/>
      <c r="M713" s="58"/>
      <c r="N713" s="56"/>
      <c r="O713" s="57"/>
      <c r="P713" s="57"/>
      <c r="Q713" s="58"/>
      <c r="R713" s="56"/>
      <c r="S713" s="49"/>
      <c r="T713" s="59"/>
      <c r="U713" s="49"/>
      <c r="V713" s="60"/>
      <c r="W713" s="49"/>
      <c r="X713" s="60"/>
      <c r="Y713" s="49"/>
      <c r="Z713" s="49"/>
      <c r="AA713" s="49"/>
      <c r="AB713" s="49"/>
    </row>
    <row r="714" spans="1:28">
      <c r="A714" s="49"/>
      <c r="B714" s="52"/>
      <c r="C714" s="53"/>
      <c r="D714" s="54"/>
      <c r="E714" s="55"/>
      <c r="F714" s="56"/>
      <c r="G714" s="57"/>
      <c r="H714" s="57"/>
      <c r="I714" s="58"/>
      <c r="J714" s="58"/>
      <c r="K714" s="57"/>
      <c r="L714" s="57"/>
      <c r="M714" s="58"/>
      <c r="N714" s="56"/>
      <c r="O714" s="57"/>
      <c r="P714" s="57"/>
      <c r="Q714" s="58"/>
      <c r="R714" s="56"/>
      <c r="S714" s="49"/>
      <c r="T714" s="59"/>
      <c r="U714" s="49"/>
      <c r="V714" s="60"/>
      <c r="W714" s="49"/>
      <c r="X714" s="60"/>
      <c r="Y714" s="49"/>
      <c r="Z714" s="49"/>
      <c r="AA714" s="49"/>
      <c r="AB714" s="49"/>
    </row>
    <row r="715" spans="1:28">
      <c r="A715" s="49"/>
      <c r="B715" s="52"/>
      <c r="C715" s="53"/>
      <c r="D715" s="54"/>
      <c r="E715" s="55"/>
      <c r="F715" s="56"/>
      <c r="G715" s="57"/>
      <c r="H715" s="57"/>
      <c r="I715" s="58"/>
      <c r="J715" s="58"/>
      <c r="K715" s="57"/>
      <c r="L715" s="57"/>
      <c r="M715" s="58"/>
      <c r="N715" s="56"/>
      <c r="O715" s="57"/>
      <c r="P715" s="57"/>
      <c r="Q715" s="58"/>
      <c r="R715" s="56"/>
      <c r="S715" s="49"/>
      <c r="T715" s="59"/>
      <c r="U715" s="49"/>
      <c r="V715" s="60"/>
      <c r="W715" s="49"/>
      <c r="X715" s="60"/>
      <c r="Y715" s="49"/>
      <c r="Z715" s="49"/>
      <c r="AA715" s="49"/>
      <c r="AB715" s="49"/>
    </row>
    <row r="716" spans="1:28">
      <c r="A716" s="49"/>
      <c r="B716" s="52"/>
      <c r="C716" s="53"/>
      <c r="D716" s="54"/>
      <c r="E716" s="55"/>
      <c r="F716" s="56"/>
      <c r="G716" s="57"/>
      <c r="H716" s="57"/>
      <c r="I716" s="58"/>
      <c r="J716" s="58"/>
      <c r="K716" s="57"/>
      <c r="L716" s="57"/>
      <c r="M716" s="58"/>
      <c r="N716" s="56"/>
      <c r="O716" s="57"/>
      <c r="P716" s="57"/>
      <c r="Q716" s="58"/>
      <c r="R716" s="56"/>
      <c r="S716" s="49"/>
      <c r="T716" s="59"/>
      <c r="U716" s="49"/>
      <c r="V716" s="60"/>
      <c r="W716" s="49"/>
      <c r="X716" s="60"/>
      <c r="Y716" s="49"/>
      <c r="Z716" s="49"/>
      <c r="AA716" s="49"/>
      <c r="AB716" s="49"/>
    </row>
    <row r="717" spans="1:28">
      <c r="A717" s="49"/>
      <c r="B717" s="52"/>
      <c r="C717" s="53"/>
      <c r="D717" s="54"/>
      <c r="E717" s="55"/>
      <c r="F717" s="56"/>
      <c r="G717" s="57"/>
      <c r="H717" s="57"/>
      <c r="I717" s="58"/>
      <c r="J717" s="58"/>
      <c r="K717" s="57"/>
      <c r="L717" s="57"/>
      <c r="M717" s="58"/>
      <c r="N717" s="56"/>
      <c r="O717" s="57"/>
      <c r="P717" s="57"/>
      <c r="Q717" s="58"/>
      <c r="R717" s="56"/>
      <c r="S717" s="49"/>
      <c r="T717" s="59"/>
      <c r="U717" s="49"/>
      <c r="V717" s="60"/>
      <c r="W717" s="49"/>
      <c r="X717" s="60"/>
      <c r="Y717" s="49"/>
      <c r="Z717" s="49"/>
      <c r="AA717" s="49"/>
      <c r="AB717" s="49"/>
    </row>
    <row r="718" spans="1:28">
      <c r="A718" s="49"/>
      <c r="B718" s="52"/>
      <c r="C718" s="53"/>
      <c r="D718" s="54"/>
      <c r="E718" s="55"/>
      <c r="F718" s="56"/>
      <c r="G718" s="57"/>
      <c r="H718" s="57"/>
      <c r="I718" s="58"/>
      <c r="J718" s="58"/>
      <c r="K718" s="57"/>
      <c r="L718" s="57"/>
      <c r="M718" s="58"/>
      <c r="N718" s="56"/>
      <c r="O718" s="57"/>
      <c r="P718" s="57"/>
      <c r="Q718" s="58"/>
      <c r="R718" s="56"/>
      <c r="S718" s="49"/>
      <c r="T718" s="59"/>
      <c r="U718" s="49"/>
      <c r="V718" s="60"/>
      <c r="W718" s="49"/>
      <c r="X718" s="60"/>
      <c r="Y718" s="49"/>
      <c r="Z718" s="49"/>
      <c r="AA718" s="49"/>
      <c r="AB718" s="49"/>
    </row>
    <row r="719" spans="1:28">
      <c r="A719" s="49"/>
      <c r="B719" s="52"/>
      <c r="C719" s="53"/>
      <c r="D719" s="54"/>
      <c r="E719" s="55"/>
      <c r="F719" s="56"/>
      <c r="G719" s="57"/>
      <c r="H719" s="57"/>
      <c r="I719" s="58"/>
      <c r="J719" s="58"/>
      <c r="K719" s="57"/>
      <c r="L719" s="57"/>
      <c r="M719" s="58"/>
      <c r="N719" s="56"/>
      <c r="O719" s="57"/>
      <c r="P719" s="57"/>
      <c r="Q719" s="58"/>
      <c r="R719" s="56"/>
      <c r="S719" s="49"/>
      <c r="T719" s="59"/>
      <c r="U719" s="49"/>
      <c r="V719" s="60"/>
      <c r="W719" s="49"/>
      <c r="X719" s="60"/>
      <c r="Y719" s="49"/>
      <c r="Z719" s="49"/>
      <c r="AA719" s="49"/>
      <c r="AB719" s="49"/>
    </row>
    <row r="720" spans="1:28">
      <c r="A720" s="49"/>
      <c r="B720" s="52"/>
      <c r="C720" s="53"/>
      <c r="D720" s="54"/>
      <c r="E720" s="55"/>
      <c r="F720" s="56"/>
      <c r="G720" s="57"/>
      <c r="H720" s="57"/>
      <c r="I720" s="58"/>
      <c r="J720" s="58"/>
      <c r="K720" s="57"/>
      <c r="L720" s="57"/>
      <c r="M720" s="58"/>
      <c r="N720" s="56"/>
      <c r="O720" s="57"/>
      <c r="P720" s="57"/>
      <c r="Q720" s="58"/>
      <c r="R720" s="56"/>
      <c r="S720" s="49"/>
      <c r="T720" s="59"/>
      <c r="U720" s="49"/>
      <c r="V720" s="60"/>
      <c r="W720" s="49"/>
      <c r="X720" s="60"/>
      <c r="Y720" s="49"/>
      <c r="Z720" s="49"/>
      <c r="AA720" s="49"/>
      <c r="AB720" s="49"/>
    </row>
    <row r="721" spans="1:28">
      <c r="A721" s="49"/>
      <c r="B721" s="52"/>
      <c r="C721" s="53"/>
      <c r="D721" s="54"/>
      <c r="E721" s="55"/>
      <c r="F721" s="56"/>
      <c r="G721" s="57"/>
      <c r="H721" s="57"/>
      <c r="I721" s="58"/>
      <c r="J721" s="58"/>
      <c r="K721" s="57"/>
      <c r="L721" s="57"/>
      <c r="M721" s="58"/>
      <c r="N721" s="56"/>
      <c r="O721" s="57"/>
      <c r="P721" s="57"/>
      <c r="Q721" s="58"/>
      <c r="R721" s="56"/>
      <c r="S721" s="49"/>
      <c r="T721" s="59"/>
      <c r="U721" s="49"/>
      <c r="V721" s="60"/>
      <c r="W721" s="49"/>
      <c r="X721" s="60"/>
      <c r="Y721" s="49"/>
      <c r="Z721" s="49"/>
      <c r="AA721" s="49"/>
      <c r="AB721" s="49"/>
    </row>
    <row r="722" spans="1:28">
      <c r="A722" s="49"/>
      <c r="B722" s="52"/>
      <c r="C722" s="53"/>
      <c r="D722" s="54"/>
      <c r="E722" s="55"/>
      <c r="F722" s="56"/>
      <c r="G722" s="57"/>
      <c r="H722" s="57"/>
      <c r="I722" s="58"/>
      <c r="J722" s="58"/>
      <c r="K722" s="57"/>
      <c r="L722" s="57"/>
      <c r="M722" s="58"/>
      <c r="N722" s="56"/>
      <c r="O722" s="57"/>
      <c r="P722" s="57"/>
      <c r="Q722" s="58"/>
      <c r="R722" s="56"/>
      <c r="S722" s="49"/>
      <c r="T722" s="59"/>
      <c r="U722" s="49"/>
      <c r="V722" s="60"/>
      <c r="W722" s="49"/>
      <c r="X722" s="60"/>
      <c r="Y722" s="49"/>
      <c r="Z722" s="49"/>
      <c r="AA722" s="49"/>
      <c r="AB722" s="49"/>
    </row>
    <row r="723" spans="1:28">
      <c r="A723" s="49"/>
      <c r="B723" s="52"/>
      <c r="C723" s="53"/>
      <c r="D723" s="54"/>
      <c r="E723" s="55"/>
      <c r="F723" s="56"/>
      <c r="G723" s="57"/>
      <c r="H723" s="57"/>
      <c r="I723" s="58"/>
      <c r="J723" s="58"/>
      <c r="K723" s="57"/>
      <c r="L723" s="57"/>
      <c r="M723" s="58"/>
      <c r="N723" s="56"/>
      <c r="O723" s="57"/>
      <c r="P723" s="57"/>
      <c r="Q723" s="58"/>
      <c r="R723" s="56"/>
      <c r="S723" s="49"/>
      <c r="T723" s="59"/>
      <c r="U723" s="49"/>
      <c r="V723" s="60"/>
      <c r="W723" s="49"/>
      <c r="X723" s="60"/>
      <c r="Y723" s="49"/>
      <c r="Z723" s="49"/>
      <c r="AA723" s="49"/>
      <c r="AB723" s="49"/>
    </row>
    <row r="724" spans="1:28">
      <c r="A724" s="49"/>
      <c r="B724" s="52"/>
      <c r="C724" s="53"/>
      <c r="D724" s="54"/>
      <c r="E724" s="55"/>
      <c r="F724" s="56"/>
      <c r="G724" s="57"/>
      <c r="H724" s="57"/>
      <c r="I724" s="58"/>
      <c r="J724" s="58"/>
      <c r="K724" s="57"/>
      <c r="L724" s="57"/>
      <c r="M724" s="58"/>
      <c r="N724" s="56"/>
      <c r="O724" s="57"/>
      <c r="P724" s="57"/>
      <c r="Q724" s="58"/>
      <c r="R724" s="56"/>
      <c r="S724" s="49"/>
      <c r="T724" s="59"/>
      <c r="U724" s="49"/>
      <c r="V724" s="60"/>
      <c r="W724" s="49"/>
      <c r="X724" s="60"/>
      <c r="Y724" s="49"/>
      <c r="Z724" s="49"/>
      <c r="AA724" s="49"/>
      <c r="AB724" s="49"/>
    </row>
    <row r="725" spans="1:28">
      <c r="A725" s="49"/>
      <c r="B725" s="52"/>
      <c r="C725" s="53"/>
      <c r="D725" s="54"/>
      <c r="E725" s="55"/>
      <c r="F725" s="56"/>
      <c r="G725" s="57"/>
      <c r="H725" s="57"/>
      <c r="I725" s="58"/>
      <c r="J725" s="58"/>
      <c r="K725" s="57"/>
      <c r="L725" s="57"/>
      <c r="M725" s="58"/>
      <c r="N725" s="56"/>
      <c r="O725" s="57"/>
      <c r="P725" s="57"/>
      <c r="Q725" s="58"/>
      <c r="R725" s="56"/>
      <c r="S725" s="49"/>
      <c r="T725" s="59"/>
      <c r="U725" s="49"/>
      <c r="V725" s="60"/>
      <c r="W725" s="49"/>
      <c r="X725" s="60"/>
      <c r="Y725" s="49"/>
      <c r="Z725" s="49"/>
      <c r="AA725" s="49"/>
      <c r="AB725" s="49"/>
    </row>
    <row r="726" spans="1:28">
      <c r="A726" s="49"/>
      <c r="B726" s="52"/>
      <c r="C726" s="53"/>
      <c r="D726" s="54"/>
      <c r="E726" s="55"/>
      <c r="F726" s="56"/>
      <c r="G726" s="57"/>
      <c r="H726" s="57"/>
      <c r="I726" s="58"/>
      <c r="J726" s="58"/>
      <c r="K726" s="57"/>
      <c r="L726" s="57"/>
      <c r="M726" s="58"/>
      <c r="N726" s="56"/>
      <c r="O726" s="57"/>
      <c r="P726" s="57"/>
      <c r="Q726" s="58"/>
      <c r="R726" s="56"/>
      <c r="S726" s="49"/>
      <c r="T726" s="59"/>
      <c r="U726" s="49"/>
      <c r="V726" s="60"/>
      <c r="W726" s="49"/>
      <c r="X726" s="60"/>
      <c r="Y726" s="49"/>
      <c r="Z726" s="49"/>
      <c r="AA726" s="49"/>
      <c r="AB726" s="49"/>
    </row>
    <row r="727" spans="1:28">
      <c r="A727" s="49"/>
      <c r="B727" s="52"/>
      <c r="C727" s="53"/>
      <c r="D727" s="54"/>
      <c r="E727" s="55"/>
      <c r="F727" s="56"/>
      <c r="G727" s="57"/>
      <c r="H727" s="57"/>
      <c r="I727" s="58"/>
      <c r="J727" s="58"/>
      <c r="K727" s="57"/>
      <c r="L727" s="57"/>
      <c r="M727" s="58"/>
      <c r="N727" s="56"/>
      <c r="O727" s="57"/>
      <c r="P727" s="57"/>
      <c r="Q727" s="58"/>
      <c r="R727" s="56"/>
      <c r="S727" s="49"/>
      <c r="T727" s="59"/>
      <c r="U727" s="49"/>
      <c r="V727" s="60"/>
      <c r="W727" s="49"/>
      <c r="X727" s="60"/>
      <c r="Y727" s="49"/>
      <c r="Z727" s="49"/>
      <c r="AA727" s="49"/>
      <c r="AB727" s="49"/>
    </row>
    <row r="728" spans="1:28">
      <c r="A728" s="49"/>
      <c r="B728" s="52"/>
      <c r="C728" s="53"/>
      <c r="D728" s="54"/>
      <c r="E728" s="55"/>
      <c r="F728" s="56"/>
      <c r="G728" s="57"/>
      <c r="H728" s="57"/>
      <c r="I728" s="58"/>
      <c r="J728" s="58"/>
      <c r="K728" s="57"/>
      <c r="L728" s="57"/>
      <c r="M728" s="58"/>
      <c r="N728" s="56"/>
      <c r="O728" s="57"/>
      <c r="P728" s="57"/>
      <c r="Q728" s="58"/>
      <c r="R728" s="56"/>
      <c r="S728" s="49"/>
      <c r="T728" s="59"/>
      <c r="U728" s="49"/>
      <c r="V728" s="60"/>
      <c r="W728" s="49"/>
      <c r="X728" s="60"/>
      <c r="Y728" s="49"/>
      <c r="Z728" s="49"/>
      <c r="AA728" s="49"/>
      <c r="AB728" s="49"/>
    </row>
    <row r="729" spans="1:28">
      <c r="A729" s="49"/>
      <c r="B729" s="52"/>
      <c r="C729" s="53"/>
      <c r="D729" s="54"/>
      <c r="E729" s="55"/>
      <c r="F729" s="56"/>
      <c r="G729" s="57"/>
      <c r="H729" s="57"/>
      <c r="I729" s="58"/>
      <c r="J729" s="58"/>
      <c r="K729" s="57"/>
      <c r="L729" s="57"/>
      <c r="M729" s="58"/>
      <c r="N729" s="56"/>
      <c r="O729" s="57"/>
      <c r="P729" s="57"/>
      <c r="Q729" s="58"/>
      <c r="R729" s="56"/>
      <c r="S729" s="49"/>
      <c r="T729" s="59"/>
      <c r="U729" s="49"/>
      <c r="V729" s="60"/>
      <c r="W729" s="49"/>
      <c r="X729" s="60"/>
      <c r="Y729" s="49"/>
      <c r="Z729" s="49"/>
      <c r="AA729" s="49"/>
      <c r="AB729" s="49"/>
    </row>
    <row r="730" spans="1:28">
      <c r="A730" s="49"/>
      <c r="B730" s="52"/>
      <c r="C730" s="53"/>
      <c r="D730" s="54"/>
      <c r="E730" s="55"/>
      <c r="F730" s="56"/>
      <c r="G730" s="57"/>
      <c r="H730" s="57"/>
      <c r="I730" s="58"/>
      <c r="J730" s="58"/>
      <c r="K730" s="57"/>
      <c r="L730" s="57"/>
      <c r="M730" s="58"/>
      <c r="N730" s="56"/>
      <c r="O730" s="57"/>
      <c r="P730" s="57"/>
      <c r="Q730" s="58"/>
      <c r="R730" s="56"/>
      <c r="S730" s="49"/>
      <c r="T730" s="59"/>
      <c r="U730" s="49"/>
      <c r="V730" s="60"/>
      <c r="W730" s="49"/>
      <c r="X730" s="60"/>
      <c r="Y730" s="49"/>
      <c r="Z730" s="49"/>
      <c r="AA730" s="49"/>
      <c r="AB730" s="49"/>
    </row>
    <row r="731" spans="1:28">
      <c r="A731" s="49"/>
      <c r="B731" s="52"/>
      <c r="C731" s="53"/>
      <c r="D731" s="54"/>
      <c r="E731" s="55"/>
      <c r="F731" s="56"/>
      <c r="G731" s="57"/>
      <c r="H731" s="57"/>
      <c r="I731" s="58"/>
      <c r="J731" s="58"/>
      <c r="K731" s="57"/>
      <c r="L731" s="57"/>
      <c r="M731" s="58"/>
      <c r="N731" s="56"/>
      <c r="O731" s="57"/>
      <c r="P731" s="57"/>
      <c r="Q731" s="58"/>
      <c r="R731" s="56"/>
      <c r="S731" s="49"/>
      <c r="T731" s="59"/>
      <c r="U731" s="49"/>
      <c r="V731" s="60"/>
      <c r="W731" s="49"/>
      <c r="X731" s="60"/>
      <c r="Y731" s="49"/>
      <c r="Z731" s="49"/>
      <c r="AA731" s="49"/>
      <c r="AB731" s="49"/>
    </row>
    <row r="732" spans="1:28">
      <c r="A732" s="49"/>
      <c r="B732" s="52"/>
      <c r="C732" s="53"/>
      <c r="D732" s="54"/>
      <c r="E732" s="55"/>
      <c r="F732" s="56"/>
      <c r="G732" s="57"/>
      <c r="H732" s="57"/>
      <c r="I732" s="58"/>
      <c r="J732" s="58"/>
      <c r="K732" s="57"/>
      <c r="L732" s="57"/>
      <c r="M732" s="58"/>
      <c r="N732" s="56"/>
      <c r="O732" s="57"/>
      <c r="P732" s="57"/>
      <c r="Q732" s="58"/>
      <c r="R732" s="56"/>
      <c r="S732" s="49"/>
      <c r="T732" s="59"/>
      <c r="U732" s="49"/>
      <c r="V732" s="60"/>
      <c r="W732" s="49"/>
      <c r="X732" s="60"/>
      <c r="Y732" s="49"/>
      <c r="Z732" s="49"/>
      <c r="AA732" s="49"/>
      <c r="AB732" s="49"/>
    </row>
    <row r="733" spans="1:28">
      <c r="A733" s="49"/>
      <c r="B733" s="52"/>
      <c r="C733" s="53"/>
      <c r="D733" s="54"/>
      <c r="E733" s="55"/>
      <c r="F733" s="56"/>
      <c r="G733" s="57"/>
      <c r="H733" s="57"/>
      <c r="I733" s="58"/>
      <c r="J733" s="58"/>
      <c r="K733" s="57"/>
      <c r="L733" s="57"/>
      <c r="M733" s="58"/>
      <c r="N733" s="56"/>
      <c r="O733" s="57"/>
      <c r="P733" s="57"/>
      <c r="Q733" s="58"/>
      <c r="R733" s="56"/>
      <c r="S733" s="49"/>
      <c r="T733" s="59"/>
      <c r="U733" s="49"/>
      <c r="V733" s="60"/>
      <c r="W733" s="49"/>
      <c r="X733" s="60"/>
      <c r="Y733" s="49"/>
      <c r="Z733" s="49"/>
      <c r="AA733" s="49"/>
      <c r="AB733" s="49"/>
    </row>
    <row r="734" spans="1:28">
      <c r="A734" s="49"/>
      <c r="B734" s="52"/>
      <c r="C734" s="53"/>
      <c r="D734" s="54"/>
      <c r="E734" s="55"/>
      <c r="F734" s="56"/>
      <c r="G734" s="57"/>
      <c r="H734" s="57"/>
      <c r="I734" s="58"/>
      <c r="J734" s="58"/>
      <c r="K734" s="57"/>
      <c r="L734" s="57"/>
      <c r="M734" s="58"/>
      <c r="N734" s="56"/>
      <c r="O734" s="57"/>
      <c r="P734" s="57"/>
      <c r="Q734" s="58"/>
      <c r="R734" s="56"/>
      <c r="S734" s="49"/>
      <c r="T734" s="59"/>
      <c r="U734" s="49"/>
      <c r="V734" s="60"/>
      <c r="W734" s="49"/>
      <c r="X734" s="60"/>
      <c r="Y734" s="49"/>
      <c r="Z734" s="49"/>
      <c r="AA734" s="49"/>
      <c r="AB734" s="49"/>
    </row>
    <row r="735" spans="1:28">
      <c r="A735" s="49"/>
      <c r="B735" s="52"/>
      <c r="C735" s="53"/>
      <c r="D735" s="54"/>
      <c r="E735" s="55"/>
      <c r="F735" s="56"/>
      <c r="G735" s="57"/>
      <c r="H735" s="57"/>
      <c r="I735" s="58"/>
      <c r="J735" s="58"/>
      <c r="K735" s="57"/>
      <c r="L735" s="57"/>
      <c r="M735" s="58"/>
      <c r="N735" s="56"/>
      <c r="O735" s="57"/>
      <c r="P735" s="57"/>
      <c r="Q735" s="58"/>
      <c r="R735" s="56"/>
      <c r="S735" s="49"/>
      <c r="T735" s="59"/>
      <c r="U735" s="49"/>
      <c r="V735" s="60"/>
      <c r="W735" s="49"/>
      <c r="X735" s="60"/>
      <c r="Y735" s="49"/>
      <c r="Z735" s="49"/>
      <c r="AA735" s="49"/>
      <c r="AB735" s="49"/>
    </row>
    <row r="736" spans="1:28">
      <c r="A736" s="49"/>
      <c r="B736" s="52"/>
      <c r="C736" s="53"/>
      <c r="D736" s="54"/>
      <c r="E736" s="55"/>
      <c r="F736" s="56"/>
      <c r="G736" s="57"/>
      <c r="H736" s="57"/>
      <c r="I736" s="58"/>
      <c r="J736" s="58"/>
      <c r="K736" s="57"/>
      <c r="L736" s="57"/>
      <c r="M736" s="58"/>
      <c r="N736" s="56"/>
      <c r="O736" s="57"/>
      <c r="P736" s="57"/>
      <c r="Q736" s="58"/>
      <c r="R736" s="56"/>
      <c r="S736" s="49"/>
      <c r="T736" s="59"/>
      <c r="U736" s="49"/>
      <c r="V736" s="60"/>
      <c r="W736" s="49"/>
      <c r="X736" s="60"/>
      <c r="Y736" s="49"/>
      <c r="Z736" s="49"/>
      <c r="AA736" s="49"/>
      <c r="AB736" s="49"/>
    </row>
    <row r="737" spans="1:28">
      <c r="A737" s="49"/>
      <c r="B737" s="52"/>
      <c r="C737" s="53"/>
      <c r="D737" s="54"/>
      <c r="E737" s="55"/>
      <c r="F737" s="56"/>
      <c r="G737" s="57"/>
      <c r="H737" s="57"/>
      <c r="I737" s="58"/>
      <c r="J737" s="58"/>
      <c r="K737" s="57"/>
      <c r="L737" s="57"/>
      <c r="M737" s="58"/>
      <c r="N737" s="56"/>
      <c r="O737" s="57"/>
      <c r="P737" s="57"/>
      <c r="Q737" s="58"/>
      <c r="R737" s="56"/>
      <c r="S737" s="49"/>
      <c r="T737" s="59"/>
      <c r="U737" s="49"/>
      <c r="V737" s="60"/>
      <c r="W737" s="49"/>
      <c r="X737" s="60"/>
      <c r="Y737" s="49"/>
      <c r="Z737" s="49"/>
      <c r="AA737" s="49"/>
      <c r="AB737" s="49"/>
    </row>
    <row r="738" spans="1:28">
      <c r="A738" s="49"/>
      <c r="B738" s="52"/>
      <c r="C738" s="53"/>
      <c r="D738" s="54"/>
      <c r="E738" s="55"/>
      <c r="F738" s="56"/>
      <c r="G738" s="57"/>
      <c r="H738" s="57"/>
      <c r="I738" s="58"/>
      <c r="J738" s="58"/>
      <c r="K738" s="57"/>
      <c r="L738" s="57"/>
      <c r="M738" s="58"/>
      <c r="N738" s="56"/>
      <c r="O738" s="57"/>
      <c r="P738" s="57"/>
      <c r="Q738" s="58"/>
      <c r="R738" s="56"/>
      <c r="S738" s="49"/>
      <c r="T738" s="59"/>
      <c r="U738" s="49"/>
      <c r="V738" s="60"/>
      <c r="W738" s="49"/>
      <c r="X738" s="60"/>
      <c r="Y738" s="49"/>
      <c r="Z738" s="49"/>
      <c r="AA738" s="49"/>
      <c r="AB738" s="49"/>
    </row>
    <row r="739" spans="1:28">
      <c r="A739" s="49"/>
      <c r="B739" s="52"/>
      <c r="C739" s="53"/>
      <c r="D739" s="54"/>
      <c r="E739" s="55"/>
      <c r="F739" s="56"/>
      <c r="G739" s="57"/>
      <c r="H739" s="57"/>
      <c r="I739" s="58"/>
      <c r="J739" s="58"/>
      <c r="K739" s="57"/>
      <c r="L739" s="57"/>
      <c r="M739" s="58"/>
      <c r="N739" s="56"/>
      <c r="O739" s="57"/>
      <c r="P739" s="57"/>
      <c r="Q739" s="58"/>
      <c r="R739" s="56"/>
      <c r="S739" s="49"/>
      <c r="T739" s="59"/>
      <c r="U739" s="49"/>
      <c r="V739" s="60"/>
      <c r="W739" s="49"/>
      <c r="X739" s="60"/>
      <c r="Y739" s="49"/>
      <c r="Z739" s="49"/>
      <c r="AA739" s="49"/>
      <c r="AB739" s="49"/>
    </row>
  </sheetData>
  <mergeCells count="18">
    <mergeCell ref="Y37:Z37"/>
    <mergeCell ref="S37:X37"/>
    <mergeCell ref="U38:V38"/>
    <mergeCell ref="W38:X38"/>
    <mergeCell ref="G38:J38"/>
    <mergeCell ref="Y38:Y39"/>
    <mergeCell ref="Z38:Z39"/>
    <mergeCell ref="A38:B38"/>
    <mergeCell ref="C38:F38"/>
    <mergeCell ref="K38:N38"/>
    <mergeCell ref="O38:R38"/>
    <mergeCell ref="S38:T38"/>
    <mergeCell ref="A34:A35"/>
    <mergeCell ref="B34:C35"/>
    <mergeCell ref="A37:B37"/>
    <mergeCell ref="C37:R37"/>
    <mergeCell ref="D34:D35"/>
    <mergeCell ref="E34:E35"/>
  </mergeCells>
  <conditionalFormatting sqref="F42:F739">
    <cfRule type="colorScale" priority="4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hyperlinks>
    <hyperlink ref="L35" r:id="rId1" display="http://www.linked.com/in/rvchavadekar"/>
    <hyperlink ref="P35" r:id="rId2" display="www.github.com/rvcgeeks"/>
    <hyperlink ref="G35" r:id="rId3"/>
    <hyperlink ref="AD39" r:id="rId4"/>
    <hyperlink ref="AB34" r:id="rId5"/>
    <hyperlink ref="AB35" r:id="rId6" location="/2cc0055832264c5296890745e9ea415c" display="https://phdmah.maps.arcgis.com/apps/opsdashboard/index.html - /2cc0055832264c5296890745e9ea415c"/>
    <hyperlink ref="AB36" r:id="rId7"/>
    <hyperlink ref="AB37" r:id="rId8"/>
  </hyperlinks>
  <pageMargins left="0.7" right="0.7" top="0.75" bottom="0.75" header="0.3" footer="0.3"/>
  <pageSetup paperSize="9" orientation="portrait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asy</vt:lpstr>
      <vt:lpstr>B!at</vt:lpstr>
      <vt:lpstr>B!bt</vt:lpstr>
      <vt:lpstr>B!ct</vt:lpstr>
      <vt:lpstr>B!N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2020-06-20T04:29:21Z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