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VID ANALYSIS RVC\"/>
    </mc:Choice>
  </mc:AlternateContent>
  <bookViews>
    <workbookView xWindow="0" yWindow="0" windowWidth="27060" windowHeight="12456"/>
  </bookViews>
  <sheets>
    <sheet name="B" sheetId="4" r:id="rId1"/>
  </sheets>
  <definedNames>
    <definedName name="asy">B!$E$34</definedName>
    <definedName name="at" localSheetId="0">B!$S$41</definedName>
    <definedName name="bt" localSheetId="0">B!$U$41</definedName>
    <definedName name="ct" localSheetId="0">B!$W$41</definedName>
    <definedName name="N" localSheetId="0">B!$B$36</definedName>
  </definedNames>
  <calcPr calcId="162913"/>
</workbook>
</file>

<file path=xl/calcChain.xml><?xml version="1.0" encoding="utf-8"?>
<calcChain xmlns="http://schemas.openxmlformats.org/spreadsheetml/2006/main">
  <c r="J43" i="4" l="1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42" i="4"/>
  <c r="I42" i="4"/>
  <c r="F42" i="4"/>
  <c r="N147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42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6" i="4"/>
  <c r="N145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Y137" i="4"/>
  <c r="H137" i="4" s="1"/>
  <c r="Y138" i="4"/>
  <c r="H138" i="4" s="1"/>
  <c r="Y139" i="4"/>
  <c r="H139" i="4" s="1"/>
  <c r="Y140" i="4"/>
  <c r="H140" i="4" s="1"/>
  <c r="Y141" i="4"/>
  <c r="H141" i="4" s="1"/>
  <c r="Y142" i="4"/>
  <c r="H142" i="4" s="1"/>
  <c r="Y143" i="4"/>
  <c r="H143" i="4" s="1"/>
  <c r="Y144" i="4"/>
  <c r="H144" i="4" s="1"/>
  <c r="Y145" i="4"/>
  <c r="H145" i="4" s="1"/>
  <c r="Y146" i="4"/>
  <c r="H146" i="4" s="1"/>
  <c r="Y147" i="4"/>
  <c r="H147" i="4" s="1"/>
  <c r="B36" i="4"/>
  <c r="Y339" i="4" l="1"/>
  <c r="Y338" i="4"/>
  <c r="Y337" i="4"/>
  <c r="Y336" i="4"/>
  <c r="Y335" i="4"/>
  <c r="Y334" i="4"/>
  <c r="Y333" i="4"/>
  <c r="Y332" i="4"/>
  <c r="Y331" i="4"/>
  <c r="Y330" i="4"/>
  <c r="Y329" i="4"/>
  <c r="Y328" i="4"/>
  <c r="Y327" i="4"/>
  <c r="Y326" i="4"/>
  <c r="Y325" i="4"/>
  <c r="Y324" i="4"/>
  <c r="Y323" i="4"/>
  <c r="Y322" i="4"/>
  <c r="Y321" i="4"/>
  <c r="Y320" i="4"/>
  <c r="Y319" i="4"/>
  <c r="Y318" i="4"/>
  <c r="Y317" i="4"/>
  <c r="Y316" i="4"/>
  <c r="Y315" i="4"/>
  <c r="Y314" i="4"/>
  <c r="Y313" i="4"/>
  <c r="Y312" i="4"/>
  <c r="Y311" i="4"/>
  <c r="Y310" i="4"/>
  <c r="Y309" i="4"/>
  <c r="Y308" i="4"/>
  <c r="Y307" i="4"/>
  <c r="Y306" i="4"/>
  <c r="Y305" i="4"/>
  <c r="Y304" i="4"/>
  <c r="Y303" i="4"/>
  <c r="Y302" i="4"/>
  <c r="Y301" i="4"/>
  <c r="Y300" i="4"/>
  <c r="Y299" i="4"/>
  <c r="Y298" i="4"/>
  <c r="Y297" i="4"/>
  <c r="Y296" i="4"/>
  <c r="Y295" i="4"/>
  <c r="Y294" i="4"/>
  <c r="Y293" i="4"/>
  <c r="Y292" i="4"/>
  <c r="Y291" i="4"/>
  <c r="Y290" i="4"/>
  <c r="Y289" i="4"/>
  <c r="Y288" i="4"/>
  <c r="Y287" i="4"/>
  <c r="Y286" i="4"/>
  <c r="Y285" i="4"/>
  <c r="Y284" i="4"/>
  <c r="Y283" i="4"/>
  <c r="Y282" i="4"/>
  <c r="Y281" i="4"/>
  <c r="Y280" i="4"/>
  <c r="Y279" i="4"/>
  <c r="Y278" i="4"/>
  <c r="Y277" i="4"/>
  <c r="Y276" i="4"/>
  <c r="Y275" i="4"/>
  <c r="Y274" i="4"/>
  <c r="Y273" i="4"/>
  <c r="Y272" i="4"/>
  <c r="Y271" i="4"/>
  <c r="Y270" i="4"/>
  <c r="Y269" i="4"/>
  <c r="Y268" i="4"/>
  <c r="Y267" i="4"/>
  <c r="Y266" i="4"/>
  <c r="Y265" i="4"/>
  <c r="Y264" i="4"/>
  <c r="Y263" i="4"/>
  <c r="Y262" i="4"/>
  <c r="Y261" i="4"/>
  <c r="Y260" i="4"/>
  <c r="Y259" i="4"/>
  <c r="Y258" i="4"/>
  <c r="Y257" i="4"/>
  <c r="Y256" i="4"/>
  <c r="Y255" i="4"/>
  <c r="Y254" i="4"/>
  <c r="Y253" i="4"/>
  <c r="Y252" i="4"/>
  <c r="Y251" i="4"/>
  <c r="Y250" i="4"/>
  <c r="Y249" i="4"/>
  <c r="Y248" i="4"/>
  <c r="Y247" i="4"/>
  <c r="Y246" i="4"/>
  <c r="Y245" i="4"/>
  <c r="Y244" i="4"/>
  <c r="Y243" i="4"/>
  <c r="Y242" i="4"/>
  <c r="Y241" i="4"/>
  <c r="Y240" i="4"/>
  <c r="Y239" i="4"/>
  <c r="Y238" i="4"/>
  <c r="Y237" i="4"/>
  <c r="Y236" i="4"/>
  <c r="Y235" i="4"/>
  <c r="Y234" i="4"/>
  <c r="Y233" i="4"/>
  <c r="Y232" i="4"/>
  <c r="Y231" i="4"/>
  <c r="Y230" i="4"/>
  <c r="Y229" i="4"/>
  <c r="Y228" i="4"/>
  <c r="Y227" i="4"/>
  <c r="Y226" i="4"/>
  <c r="Y225" i="4"/>
  <c r="Y224" i="4"/>
  <c r="Y223" i="4"/>
  <c r="Y222" i="4"/>
  <c r="Y221" i="4"/>
  <c r="Y220" i="4"/>
  <c r="Y219" i="4"/>
  <c r="Y218" i="4"/>
  <c r="Y217" i="4"/>
  <c r="Y216" i="4"/>
  <c r="Y215" i="4"/>
  <c r="Y214" i="4"/>
  <c r="Y213" i="4"/>
  <c r="Y212" i="4"/>
  <c r="Y211" i="4"/>
  <c r="Y210" i="4"/>
  <c r="Y209" i="4"/>
  <c r="Y208" i="4"/>
  <c r="Y207" i="4"/>
  <c r="Y206" i="4"/>
  <c r="Y205" i="4"/>
  <c r="Y204" i="4"/>
  <c r="Y203" i="4"/>
  <c r="Y202" i="4"/>
  <c r="Y201" i="4"/>
  <c r="Y200" i="4"/>
  <c r="Y199" i="4"/>
  <c r="Y198" i="4"/>
  <c r="Y197" i="4"/>
  <c r="Y196" i="4"/>
  <c r="Y195" i="4"/>
  <c r="Y194" i="4"/>
  <c r="Y193" i="4"/>
  <c r="Y192" i="4"/>
  <c r="Y191" i="4"/>
  <c r="Y190" i="4"/>
  <c r="Y189" i="4"/>
  <c r="Y188" i="4"/>
  <c r="Y187" i="4"/>
  <c r="Y186" i="4"/>
  <c r="Y185" i="4"/>
  <c r="Y184" i="4"/>
  <c r="Y183" i="4"/>
  <c r="Y182" i="4"/>
  <c r="Y181" i="4"/>
  <c r="Y180" i="4"/>
  <c r="Y179" i="4"/>
  <c r="Y178" i="4"/>
  <c r="Y177" i="4"/>
  <c r="Y176" i="4"/>
  <c r="Y175" i="4"/>
  <c r="Y174" i="4"/>
  <c r="Y173" i="4"/>
  <c r="Y172" i="4"/>
  <c r="Y171" i="4"/>
  <c r="Y170" i="4"/>
  <c r="Y169" i="4"/>
  <c r="Y168" i="4"/>
  <c r="Y167" i="4"/>
  <c r="Y166" i="4"/>
  <c r="Y165" i="4"/>
  <c r="Y164" i="4"/>
  <c r="Y163" i="4"/>
  <c r="Y162" i="4"/>
  <c r="Y161" i="4"/>
  <c r="Y160" i="4"/>
  <c r="Y159" i="4"/>
  <c r="Y158" i="4"/>
  <c r="Y157" i="4"/>
  <c r="Y156" i="4"/>
  <c r="Y155" i="4"/>
  <c r="Y154" i="4"/>
  <c r="Y153" i="4"/>
  <c r="Y152" i="4"/>
  <c r="Y151" i="4"/>
  <c r="Y150" i="4"/>
  <c r="Y149" i="4"/>
  <c r="Y148" i="4"/>
  <c r="Y136" i="4"/>
  <c r="H136" i="4" s="1"/>
  <c r="Y135" i="4"/>
  <c r="H135" i="4" s="1"/>
  <c r="Y134" i="4"/>
  <c r="H134" i="4" s="1"/>
  <c r="Y133" i="4"/>
  <c r="H133" i="4" s="1"/>
  <c r="Y132" i="4"/>
  <c r="H132" i="4" s="1"/>
  <c r="Y131" i="4"/>
  <c r="H131" i="4" s="1"/>
  <c r="Y130" i="4"/>
  <c r="H130" i="4" s="1"/>
  <c r="Y129" i="4"/>
  <c r="H129" i="4" s="1"/>
  <c r="Y128" i="4"/>
  <c r="H128" i="4" s="1"/>
  <c r="Y127" i="4"/>
  <c r="H127" i="4" s="1"/>
  <c r="Y126" i="4"/>
  <c r="H126" i="4" s="1"/>
  <c r="Y125" i="4"/>
  <c r="H125" i="4" s="1"/>
  <c r="Y124" i="4"/>
  <c r="H124" i="4" s="1"/>
  <c r="Y123" i="4"/>
  <c r="H123" i="4" s="1"/>
  <c r="Y122" i="4"/>
  <c r="Y121" i="4"/>
  <c r="H121" i="4" s="1"/>
  <c r="Y120" i="4"/>
  <c r="H120" i="4" s="1"/>
  <c r="Y119" i="4"/>
  <c r="H119" i="4" s="1"/>
  <c r="Y118" i="4"/>
  <c r="H118" i="4" s="1"/>
  <c r="Y117" i="4"/>
  <c r="H117" i="4" s="1"/>
  <c r="Y116" i="4"/>
  <c r="H116" i="4" s="1"/>
  <c r="Y115" i="4"/>
  <c r="H115" i="4" s="1"/>
  <c r="Y114" i="4"/>
  <c r="H114" i="4" s="1"/>
  <c r="Y113" i="4"/>
  <c r="H113" i="4" s="1"/>
  <c r="Y112" i="4"/>
  <c r="H112" i="4" s="1"/>
  <c r="Y111" i="4"/>
  <c r="H111" i="4" s="1"/>
  <c r="Y110" i="4"/>
  <c r="H110" i="4" s="1"/>
  <c r="Y109" i="4"/>
  <c r="H109" i="4" s="1"/>
  <c r="Y108" i="4"/>
  <c r="H108" i="4" s="1"/>
  <c r="Y107" i="4"/>
  <c r="H107" i="4" s="1"/>
  <c r="Y106" i="4"/>
  <c r="H106" i="4" s="1"/>
  <c r="Y105" i="4"/>
  <c r="H105" i="4" s="1"/>
  <c r="Y104" i="4"/>
  <c r="H104" i="4" s="1"/>
  <c r="Y103" i="4"/>
  <c r="H103" i="4" s="1"/>
  <c r="Y102" i="4"/>
  <c r="H102" i="4" s="1"/>
  <c r="Y101" i="4"/>
  <c r="H101" i="4" s="1"/>
  <c r="Y100" i="4"/>
  <c r="H100" i="4" s="1"/>
  <c r="Y99" i="4"/>
  <c r="H99" i="4" s="1"/>
  <c r="Y98" i="4"/>
  <c r="H98" i="4" s="1"/>
  <c r="Y97" i="4"/>
  <c r="H97" i="4" s="1"/>
  <c r="Y96" i="4"/>
  <c r="H96" i="4" s="1"/>
  <c r="Y95" i="4"/>
  <c r="H95" i="4" s="1"/>
  <c r="Y94" i="4"/>
  <c r="H94" i="4" s="1"/>
  <c r="Y93" i="4"/>
  <c r="H93" i="4" s="1"/>
  <c r="Y92" i="4"/>
  <c r="H92" i="4" s="1"/>
  <c r="Y91" i="4"/>
  <c r="H91" i="4" s="1"/>
  <c r="Y90" i="4"/>
  <c r="H90" i="4" s="1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S66" i="4" s="1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W53" i="4"/>
  <c r="U53" i="4"/>
  <c r="Y52" i="4"/>
  <c r="S52" i="4" s="1"/>
  <c r="W52" i="4"/>
  <c r="U52" i="4"/>
  <c r="Y51" i="4"/>
  <c r="W51" i="4"/>
  <c r="U51" i="4"/>
  <c r="Y50" i="4"/>
  <c r="W50" i="4"/>
  <c r="U50" i="4"/>
  <c r="Y49" i="4"/>
  <c r="S49" i="4" s="1"/>
  <c r="W49" i="4"/>
  <c r="U49" i="4"/>
  <c r="Y48" i="4"/>
  <c r="S48" i="4" s="1"/>
  <c r="W48" i="4"/>
  <c r="U48" i="4"/>
  <c r="Y47" i="4"/>
  <c r="W47" i="4"/>
  <c r="U47" i="4"/>
  <c r="Y46" i="4"/>
  <c r="S46" i="4" s="1"/>
  <c r="W46" i="4"/>
  <c r="U46" i="4"/>
  <c r="Y45" i="4"/>
  <c r="S45" i="4" s="1"/>
  <c r="W45" i="4"/>
  <c r="U45" i="4"/>
  <c r="Y44" i="4"/>
  <c r="S44" i="4" s="1"/>
  <c r="W44" i="4"/>
  <c r="U44" i="4"/>
  <c r="Y43" i="4"/>
  <c r="W43" i="4"/>
  <c r="U43" i="4"/>
  <c r="B43" i="4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Y42" i="4"/>
  <c r="W42" i="4"/>
  <c r="U42" i="4"/>
  <c r="O42" i="4"/>
  <c r="K42" i="4"/>
  <c r="G42" i="4"/>
  <c r="H122" i="4" l="1"/>
  <c r="S153" i="4"/>
  <c r="S146" i="4"/>
  <c r="S154" i="4"/>
  <c r="S155" i="4"/>
  <c r="S164" i="4"/>
  <c r="S168" i="4"/>
  <c r="S172" i="4"/>
  <c r="S176" i="4"/>
  <c r="S180" i="4"/>
  <c r="S182" i="4"/>
  <c r="S184" i="4"/>
  <c r="S186" i="4"/>
  <c r="S188" i="4"/>
  <c r="S192" i="4"/>
  <c r="S194" i="4"/>
  <c r="S196" i="4"/>
  <c r="S198" i="4"/>
  <c r="S200" i="4"/>
  <c r="S202" i="4"/>
  <c r="S204" i="4"/>
  <c r="S206" i="4"/>
  <c r="S208" i="4"/>
  <c r="S210" i="4"/>
  <c r="S212" i="4"/>
  <c r="S214" i="4"/>
  <c r="S216" i="4"/>
  <c r="S218" i="4"/>
  <c r="S220" i="4"/>
  <c r="S222" i="4"/>
  <c r="S224" i="4"/>
  <c r="S226" i="4"/>
  <c r="S228" i="4"/>
  <c r="S230" i="4"/>
  <c r="S232" i="4"/>
  <c r="S234" i="4"/>
  <c r="S236" i="4"/>
  <c r="S238" i="4"/>
  <c r="S240" i="4"/>
  <c r="S242" i="4"/>
  <c r="S244" i="4"/>
  <c r="S246" i="4"/>
  <c r="S248" i="4"/>
  <c r="S250" i="4"/>
  <c r="S252" i="4"/>
  <c r="S254" i="4"/>
  <c r="S256" i="4"/>
  <c r="S258" i="4"/>
  <c r="S260" i="4"/>
  <c r="S262" i="4"/>
  <c r="S264" i="4"/>
  <c r="S266" i="4"/>
  <c r="S268" i="4"/>
  <c r="S270" i="4"/>
  <c r="S272" i="4"/>
  <c r="S274" i="4"/>
  <c r="S276" i="4"/>
  <c r="S278" i="4"/>
  <c r="S280" i="4"/>
  <c r="S282" i="4"/>
  <c r="S284" i="4"/>
  <c r="S286" i="4"/>
  <c r="S288" i="4"/>
  <c r="S290" i="4"/>
  <c r="S292" i="4"/>
  <c r="S294" i="4"/>
  <c r="S296" i="4"/>
  <c r="S298" i="4"/>
  <c r="S300" i="4"/>
  <c r="S302" i="4"/>
  <c r="S304" i="4"/>
  <c r="S306" i="4"/>
  <c r="S308" i="4"/>
  <c r="S310" i="4"/>
  <c r="S312" i="4"/>
  <c r="S314" i="4"/>
  <c r="S316" i="4"/>
  <c r="S318" i="4"/>
  <c r="S320" i="4"/>
  <c r="S322" i="4"/>
  <c r="S324" i="4"/>
  <c r="S326" i="4"/>
  <c r="S328" i="4"/>
  <c r="S330" i="4"/>
  <c r="S332" i="4"/>
  <c r="S334" i="4"/>
  <c r="S336" i="4"/>
  <c r="S338" i="4"/>
  <c r="S147" i="4"/>
  <c r="S160" i="4"/>
  <c r="S162" i="4"/>
  <c r="S166" i="4"/>
  <c r="S170" i="4"/>
  <c r="S174" i="4"/>
  <c r="S190" i="4"/>
  <c r="S148" i="4"/>
  <c r="S156" i="4"/>
  <c r="S149" i="4"/>
  <c r="S178" i="4"/>
  <c r="S157" i="4"/>
  <c r="S150" i="4"/>
  <c r="S158" i="4"/>
  <c r="S145" i="4"/>
  <c r="S151" i="4"/>
  <c r="S159" i="4"/>
  <c r="S161" i="4"/>
  <c r="S163" i="4"/>
  <c r="S165" i="4"/>
  <c r="S167" i="4"/>
  <c r="S169" i="4"/>
  <c r="S171" i="4"/>
  <c r="S173" i="4"/>
  <c r="S175" i="4"/>
  <c r="S177" i="4"/>
  <c r="S179" i="4"/>
  <c r="S181" i="4"/>
  <c r="S183" i="4"/>
  <c r="S185" i="4"/>
  <c r="S187" i="4"/>
  <c r="S189" i="4"/>
  <c r="S191" i="4"/>
  <c r="S193" i="4"/>
  <c r="S195" i="4"/>
  <c r="S197" i="4"/>
  <c r="S199" i="4"/>
  <c r="S201" i="4"/>
  <c r="S203" i="4"/>
  <c r="S205" i="4"/>
  <c r="S207" i="4"/>
  <c r="S209" i="4"/>
  <c r="S211" i="4"/>
  <c r="S213" i="4"/>
  <c r="S215" i="4"/>
  <c r="S217" i="4"/>
  <c r="S219" i="4"/>
  <c r="S221" i="4"/>
  <c r="S223" i="4"/>
  <c r="S225" i="4"/>
  <c r="S227" i="4"/>
  <c r="S229" i="4"/>
  <c r="S231" i="4"/>
  <c r="S233" i="4"/>
  <c r="S235" i="4"/>
  <c r="S237" i="4"/>
  <c r="S239" i="4"/>
  <c r="S241" i="4"/>
  <c r="S243" i="4"/>
  <c r="S245" i="4"/>
  <c r="S247" i="4"/>
  <c r="S249" i="4"/>
  <c r="S251" i="4"/>
  <c r="S253" i="4"/>
  <c r="S255" i="4"/>
  <c r="S257" i="4"/>
  <c r="S259" i="4"/>
  <c r="S261" i="4"/>
  <c r="S263" i="4"/>
  <c r="S265" i="4"/>
  <c r="S267" i="4"/>
  <c r="S269" i="4"/>
  <c r="S271" i="4"/>
  <c r="S273" i="4"/>
  <c r="S275" i="4"/>
  <c r="S277" i="4"/>
  <c r="S279" i="4"/>
  <c r="S281" i="4"/>
  <c r="S283" i="4"/>
  <c r="S285" i="4"/>
  <c r="S287" i="4"/>
  <c r="S289" i="4"/>
  <c r="S291" i="4"/>
  <c r="S293" i="4"/>
  <c r="S295" i="4"/>
  <c r="S297" i="4"/>
  <c r="S299" i="4"/>
  <c r="S301" i="4"/>
  <c r="S303" i="4"/>
  <c r="S305" i="4"/>
  <c r="S307" i="4"/>
  <c r="S309" i="4"/>
  <c r="S311" i="4"/>
  <c r="S313" i="4"/>
  <c r="S315" i="4"/>
  <c r="S317" i="4"/>
  <c r="S319" i="4"/>
  <c r="S321" i="4"/>
  <c r="S323" i="4"/>
  <c r="S325" i="4"/>
  <c r="S327" i="4"/>
  <c r="S329" i="4"/>
  <c r="S331" i="4"/>
  <c r="S333" i="4"/>
  <c r="S335" i="4"/>
  <c r="S337" i="4"/>
  <c r="S339" i="4"/>
  <c r="S152" i="4"/>
  <c r="M43" i="4"/>
  <c r="S43" i="4"/>
  <c r="E47" i="4"/>
  <c r="S47" i="4"/>
  <c r="M51" i="4"/>
  <c r="S51" i="4"/>
  <c r="M54" i="4"/>
  <c r="S54" i="4"/>
  <c r="M56" i="4"/>
  <c r="S56" i="4"/>
  <c r="E58" i="4"/>
  <c r="S58" i="4"/>
  <c r="Q60" i="4"/>
  <c r="S60" i="4"/>
  <c r="M62" i="4"/>
  <c r="S62" i="4"/>
  <c r="M64" i="4"/>
  <c r="S64" i="4"/>
  <c r="M68" i="4"/>
  <c r="S68" i="4"/>
  <c r="E70" i="4"/>
  <c r="S70" i="4"/>
  <c r="E72" i="4"/>
  <c r="S72" i="4"/>
  <c r="M74" i="4"/>
  <c r="S74" i="4"/>
  <c r="E76" i="4"/>
  <c r="S76" i="4"/>
  <c r="M78" i="4"/>
  <c r="S78" i="4"/>
  <c r="M80" i="4"/>
  <c r="S80" i="4"/>
  <c r="Q82" i="4"/>
  <c r="S82" i="4"/>
  <c r="Q42" i="4"/>
  <c r="S42" i="4"/>
  <c r="E50" i="4"/>
  <c r="S50" i="4"/>
  <c r="E46" i="4"/>
  <c r="Q53" i="4"/>
  <c r="S53" i="4"/>
  <c r="Q55" i="4"/>
  <c r="S55" i="4"/>
  <c r="Q57" i="4"/>
  <c r="S57" i="4"/>
  <c r="E59" i="4"/>
  <c r="S59" i="4"/>
  <c r="Q61" i="4"/>
  <c r="S61" i="4"/>
  <c r="M63" i="4"/>
  <c r="S63" i="4"/>
  <c r="E65" i="4"/>
  <c r="S65" i="4"/>
  <c r="Q67" i="4"/>
  <c r="S67" i="4"/>
  <c r="E69" i="4"/>
  <c r="S69" i="4"/>
  <c r="Q71" i="4"/>
  <c r="S71" i="4"/>
  <c r="M73" i="4"/>
  <c r="S73" i="4"/>
  <c r="M75" i="4"/>
  <c r="S75" i="4"/>
  <c r="Q77" i="4"/>
  <c r="S77" i="4"/>
  <c r="E79" i="4"/>
  <c r="S79" i="4"/>
  <c r="E81" i="4"/>
  <c r="S81" i="4"/>
  <c r="Q83" i="4"/>
  <c r="S83" i="4"/>
  <c r="M72" i="4"/>
  <c r="M69" i="4"/>
  <c r="Q69" i="4"/>
  <c r="M81" i="4"/>
  <c r="M65" i="4"/>
  <c r="M55" i="4"/>
  <c r="Q74" i="4"/>
  <c r="Q80" i="4"/>
  <c r="Q65" i="4"/>
  <c r="E44" i="4"/>
  <c r="M49" i="4"/>
  <c r="M71" i="4"/>
  <c r="Q44" i="4"/>
  <c r="Q62" i="4"/>
  <c r="E45" i="4"/>
  <c r="M67" i="4"/>
  <c r="M77" i="4"/>
  <c r="Q45" i="4"/>
  <c r="E52" i="4"/>
  <c r="E62" i="4"/>
  <c r="Q51" i="4"/>
  <c r="M61" i="4"/>
  <c r="Q72" i="4"/>
  <c r="Q81" i="4"/>
  <c r="Q49" i="4"/>
  <c r="Q73" i="4"/>
  <c r="M83" i="4"/>
  <c r="E64" i="4"/>
  <c r="E51" i="4"/>
  <c r="E49" i="4"/>
  <c r="M59" i="4"/>
  <c r="Q43" i="4"/>
  <c r="Q46" i="4"/>
  <c r="E61" i="4"/>
  <c r="E77" i="4"/>
  <c r="Q47" i="4"/>
  <c r="Q50" i="4"/>
  <c r="Q54" i="4"/>
  <c r="Q59" i="4"/>
  <c r="Q63" i="4"/>
  <c r="E73" i="4"/>
  <c r="Q76" i="4"/>
  <c r="E53" i="4"/>
  <c r="M70" i="4"/>
  <c r="Q70" i="4"/>
  <c r="Q85" i="4"/>
  <c r="E85" i="4"/>
  <c r="E43" i="4"/>
  <c r="Q52" i="4"/>
  <c r="M53" i="4"/>
  <c r="E54" i="4"/>
  <c r="Q56" i="4"/>
  <c r="M66" i="4"/>
  <c r="E66" i="4"/>
  <c r="Q66" i="4"/>
  <c r="M85" i="4"/>
  <c r="M76" i="4"/>
  <c r="E63" i="4"/>
  <c r="M46" i="4"/>
  <c r="Q58" i="4"/>
  <c r="M44" i="4"/>
  <c r="M52" i="4"/>
  <c r="E67" i="4"/>
  <c r="E68" i="4"/>
  <c r="E78" i="4"/>
  <c r="Q79" i="4"/>
  <c r="Q84" i="4"/>
  <c r="E48" i="4"/>
  <c r="M47" i="4"/>
  <c r="M57" i="4"/>
  <c r="E80" i="4"/>
  <c r="M82" i="4"/>
  <c r="M50" i="4"/>
  <c r="E60" i="4"/>
  <c r="E84" i="4"/>
  <c r="M42" i="4"/>
  <c r="M45" i="4"/>
  <c r="E55" i="4"/>
  <c r="E56" i="4"/>
  <c r="Q64" i="4"/>
  <c r="E71" i="4"/>
  <c r="E82" i="4"/>
  <c r="E83" i="4"/>
  <c r="Q78" i="4"/>
  <c r="M48" i="4"/>
  <c r="M58" i="4"/>
  <c r="Q48" i="4"/>
  <c r="E42" i="4"/>
  <c r="E57" i="4"/>
  <c r="E74" i="4"/>
  <c r="Q75" i="4"/>
  <c r="M79" i="4"/>
  <c r="M60" i="4"/>
  <c r="Q68" i="4"/>
  <c r="E75" i="4"/>
  <c r="M84" i="4"/>
  <c r="I43" i="4" l="1"/>
  <c r="G43" i="4" s="1"/>
  <c r="C70" i="4"/>
  <c r="C65" i="4"/>
  <c r="K63" i="4"/>
  <c r="K51" i="4"/>
  <c r="K69" i="4"/>
  <c r="K43" i="4"/>
  <c r="O43" i="4"/>
  <c r="K74" i="4"/>
  <c r="C77" i="4"/>
  <c r="C76" i="4"/>
  <c r="K78" i="4"/>
  <c r="K73" i="4"/>
  <c r="O61" i="4"/>
  <c r="C59" i="4"/>
  <c r="C47" i="4"/>
  <c r="C48" i="4"/>
  <c r="C66" i="4"/>
  <c r="K68" i="4"/>
  <c r="C51" i="4"/>
  <c r="O58" i="4"/>
  <c r="O54" i="4"/>
  <c r="K56" i="4"/>
  <c r="K76" i="4"/>
  <c r="C73" i="4"/>
  <c r="K81" i="4"/>
  <c r="C72" i="4"/>
  <c r="K80" i="4"/>
  <c r="O83" i="4"/>
  <c r="K75" i="4"/>
  <c r="K64" i="4"/>
  <c r="K62" i="4"/>
  <c r="K54" i="4"/>
  <c r="O57" i="4"/>
  <c r="C50" i="4"/>
  <c r="O62" i="4"/>
  <c r="O78" i="4"/>
  <c r="K57" i="4"/>
  <c r="O77" i="4"/>
  <c r="K65" i="4"/>
  <c r="O63" i="4"/>
  <c r="I59" i="4"/>
  <c r="O75" i="4"/>
  <c r="K55" i="4"/>
  <c r="C44" i="4"/>
  <c r="K66" i="4"/>
  <c r="O69" i="4"/>
  <c r="O85" i="4"/>
  <c r="O70" i="4"/>
  <c r="W70" i="4" s="1"/>
  <c r="O52" i="4"/>
  <c r="K72" i="4"/>
  <c r="C45" i="4"/>
  <c r="I65" i="4"/>
  <c r="K59" i="4"/>
  <c r="K60" i="4"/>
  <c r="C78" i="4"/>
  <c r="O74" i="4"/>
  <c r="W74" i="4" s="1"/>
  <c r="K71" i="4"/>
  <c r="I80" i="4"/>
  <c r="I61" i="4"/>
  <c r="O80" i="4"/>
  <c r="C64" i="4"/>
  <c r="O60" i="4"/>
  <c r="I69" i="4"/>
  <c r="K67" i="4"/>
  <c r="C62" i="4"/>
  <c r="C46" i="4"/>
  <c r="I62" i="4"/>
  <c r="O55" i="4"/>
  <c r="I81" i="4"/>
  <c r="O66" i="4"/>
  <c r="C63" i="4"/>
  <c r="O82" i="4"/>
  <c r="I54" i="4"/>
  <c r="O81" i="4"/>
  <c r="K85" i="4"/>
  <c r="C52" i="4"/>
  <c r="O45" i="4"/>
  <c r="O73" i="4"/>
  <c r="I72" i="4"/>
  <c r="O72" i="4"/>
  <c r="W72" i="4" s="1"/>
  <c r="K77" i="4"/>
  <c r="K83" i="4"/>
  <c r="I49" i="4"/>
  <c r="O44" i="4"/>
  <c r="I51" i="4"/>
  <c r="O84" i="4"/>
  <c r="O50" i="4"/>
  <c r="K70" i="4"/>
  <c r="I47" i="4"/>
  <c r="I53" i="4"/>
  <c r="O47" i="4"/>
  <c r="O71" i="4"/>
  <c r="O48" i="4"/>
  <c r="I56" i="4"/>
  <c r="I46" i="4"/>
  <c r="I78" i="4"/>
  <c r="I63" i="4"/>
  <c r="I85" i="4"/>
  <c r="I76" i="4"/>
  <c r="O56" i="4"/>
  <c r="W56" i="4" s="1"/>
  <c r="C53" i="4"/>
  <c r="O53" i="4"/>
  <c r="I66" i="4"/>
  <c r="O46" i="4"/>
  <c r="C57" i="4"/>
  <c r="I60" i="4"/>
  <c r="C54" i="4"/>
  <c r="I70" i="4"/>
  <c r="O51" i="4"/>
  <c r="I73" i="4"/>
  <c r="O67" i="4"/>
  <c r="I77" i="4"/>
  <c r="I68" i="4"/>
  <c r="K61" i="4"/>
  <c r="U61" i="4" s="1"/>
  <c r="C74" i="4"/>
  <c r="I79" i="4"/>
  <c r="K48" i="4"/>
  <c r="K79" i="4"/>
  <c r="O79" i="4"/>
  <c r="K58" i="4"/>
  <c r="I84" i="4"/>
  <c r="O65" i="4"/>
  <c r="W65" i="4" s="1"/>
  <c r="I64" i="4"/>
  <c r="O64" i="4"/>
  <c r="K49" i="4"/>
  <c r="I48" i="4"/>
  <c r="I52" i="4"/>
  <c r="K52" i="4"/>
  <c r="K53" i="4"/>
  <c r="I58" i="4"/>
  <c r="O59" i="4"/>
  <c r="W59" i="4" s="1"/>
  <c r="C75" i="4"/>
  <c r="O68" i="4"/>
  <c r="O76" i="4"/>
  <c r="K82" i="4"/>
  <c r="K50" i="4"/>
  <c r="C68" i="4"/>
  <c r="C69" i="4"/>
  <c r="I50" i="4"/>
  <c r="C79" i="4"/>
  <c r="O49" i="4"/>
  <c r="C67" i="4"/>
  <c r="I67" i="4"/>
  <c r="I83" i="4"/>
  <c r="C83" i="4"/>
  <c r="K46" i="4"/>
  <c r="K45" i="4"/>
  <c r="I75" i="4"/>
  <c r="K47" i="4"/>
  <c r="C58" i="4"/>
  <c r="K84" i="4"/>
  <c r="C84" i="4"/>
  <c r="C85" i="4"/>
  <c r="C80" i="4"/>
  <c r="C81" i="4"/>
  <c r="I74" i="4"/>
  <c r="I82" i="4"/>
  <c r="C82" i="4"/>
  <c r="I71" i="4"/>
  <c r="C71" i="4"/>
  <c r="C56" i="4"/>
  <c r="C60" i="4"/>
  <c r="C61" i="4"/>
  <c r="C42" i="4"/>
  <c r="C43" i="4"/>
  <c r="I55" i="4"/>
  <c r="C55" i="4"/>
  <c r="I44" i="4"/>
  <c r="K44" i="4"/>
  <c r="I45" i="4"/>
  <c r="I57" i="4"/>
  <c r="C49" i="4"/>
  <c r="G83" i="4" l="1"/>
  <c r="G49" i="4"/>
  <c r="G45" i="4"/>
  <c r="G47" i="4"/>
  <c r="G70" i="4"/>
  <c r="G71" i="4"/>
  <c r="G67" i="4"/>
  <c r="G84" i="4"/>
  <c r="G60" i="4"/>
  <c r="G53" i="4"/>
  <c r="G80" i="4"/>
  <c r="G52" i="4"/>
  <c r="G66" i="4"/>
  <c r="G76" i="4"/>
  <c r="G82" i="4"/>
  <c r="W58" i="4"/>
  <c r="G58" i="4"/>
  <c r="W61" i="4"/>
  <c r="G61" i="4"/>
  <c r="U68" i="4"/>
  <c r="G68" i="4"/>
  <c r="G85" i="4"/>
  <c r="G77" i="4"/>
  <c r="G55" i="4"/>
  <c r="G48" i="4"/>
  <c r="G46" i="4"/>
  <c r="G72" i="4"/>
  <c r="U69" i="4"/>
  <c r="G69" i="4"/>
  <c r="U62" i="4"/>
  <c r="G62" i="4"/>
  <c r="U63" i="4"/>
  <c r="G63" i="4"/>
  <c r="U54" i="4"/>
  <c r="G54" i="4"/>
  <c r="G59" i="4"/>
  <c r="G78" i="4"/>
  <c r="U73" i="4"/>
  <c r="G73" i="4"/>
  <c r="U74" i="4"/>
  <c r="G74" i="4"/>
  <c r="G75" i="4"/>
  <c r="G79" i="4"/>
  <c r="G51" i="4"/>
  <c r="G81" i="4"/>
  <c r="U56" i="4"/>
  <c r="G56" i="4"/>
  <c r="U57" i="4"/>
  <c r="G57" i="4"/>
  <c r="G50" i="4"/>
  <c r="U64" i="4"/>
  <c r="G64" i="4"/>
  <c r="U65" i="4"/>
  <c r="G65" i="4"/>
  <c r="S84" i="4"/>
  <c r="S85" i="4"/>
  <c r="U72" i="4"/>
  <c r="W76" i="4"/>
  <c r="W57" i="4"/>
  <c r="W63" i="4"/>
  <c r="W68" i="4"/>
  <c r="W73" i="4"/>
  <c r="W66" i="4"/>
  <c r="W60" i="4"/>
  <c r="W69" i="4"/>
  <c r="W67" i="4"/>
  <c r="W64" i="4"/>
  <c r="W62" i="4"/>
  <c r="W71" i="4"/>
  <c r="W55" i="4"/>
  <c r="U59" i="4"/>
  <c r="U66" i="4"/>
  <c r="W54" i="4"/>
  <c r="U55" i="4"/>
  <c r="U58" i="4"/>
  <c r="U71" i="4"/>
  <c r="U70" i="4"/>
  <c r="U67" i="4"/>
  <c r="U60" i="4"/>
  <c r="U75" i="4"/>
  <c r="U81" i="4"/>
  <c r="U76" i="4"/>
  <c r="U80" i="4"/>
  <c r="W83" i="4"/>
  <c r="W77" i="4"/>
  <c r="U78" i="4"/>
  <c r="U79" i="4"/>
  <c r="W81" i="4"/>
  <c r="W79" i="4"/>
  <c r="W80" i="4"/>
  <c r="W82" i="4"/>
  <c r="W84" i="4"/>
  <c r="W85" i="4"/>
  <c r="W78" i="4"/>
  <c r="U82" i="4"/>
  <c r="W75" i="4"/>
  <c r="U77" i="4"/>
  <c r="U84" i="4"/>
  <c r="U83" i="4"/>
  <c r="U85" i="4"/>
  <c r="W320" i="4" l="1"/>
  <c r="U289" i="4"/>
  <c r="U159" i="4"/>
  <c r="W307" i="4"/>
  <c r="U177" i="4"/>
  <c r="W321" i="4"/>
  <c r="U244" i="4"/>
  <c r="W151" i="4"/>
  <c r="U146" i="4"/>
  <c r="W287" i="4"/>
  <c r="W211" i="4"/>
  <c r="U189" i="4"/>
  <c r="U222" i="4"/>
  <c r="U184" i="4"/>
  <c r="U254" i="4"/>
  <c r="U274" i="4"/>
  <c r="U262" i="4"/>
  <c r="W254" i="4"/>
  <c r="U307" i="4"/>
  <c r="W263" i="4"/>
  <c r="U190" i="4"/>
  <c r="U215" i="4"/>
  <c r="W334" i="4"/>
  <c r="W237" i="4"/>
  <c r="W150" i="4"/>
  <c r="W331" i="4"/>
  <c r="W280" i="4"/>
  <c r="U323" i="4"/>
  <c r="W236" i="4"/>
  <c r="W249" i="4"/>
  <c r="W178" i="4"/>
  <c r="U316" i="4"/>
  <c r="W259" i="4"/>
  <c r="U294" i="4"/>
  <c r="U333" i="4"/>
  <c r="U219" i="4"/>
  <c r="W232" i="4"/>
  <c r="U321" i="4"/>
  <c r="W294" i="4"/>
  <c r="U322" i="4"/>
  <c r="W192" i="4"/>
  <c r="W264" i="4"/>
  <c r="W153" i="4"/>
  <c r="U250" i="4"/>
  <c r="W261" i="4"/>
  <c r="U259" i="4"/>
  <c r="W276" i="4"/>
  <c r="W306" i="4"/>
  <c r="U148" i="4"/>
  <c r="U223" i="4"/>
  <c r="U298" i="4"/>
  <c r="W210" i="4"/>
  <c r="U306" i="4"/>
  <c r="W186" i="4"/>
  <c r="U287" i="4"/>
  <c r="W227" i="4"/>
  <c r="W333" i="4"/>
  <c r="U297" i="4"/>
  <c r="W175" i="4"/>
  <c r="W157" i="4"/>
  <c r="W246" i="4"/>
  <c r="W170" i="4"/>
  <c r="W190" i="4"/>
  <c r="U167" i="4"/>
  <c r="W180" i="4"/>
  <c r="W146" i="4"/>
  <c r="W326" i="4"/>
  <c r="U206" i="4"/>
  <c r="W265" i="4"/>
  <c r="U209" i="4"/>
  <c r="U166" i="4"/>
  <c r="W238" i="4"/>
  <c r="W250" i="4"/>
  <c r="U332" i="4"/>
  <c r="U205" i="4"/>
  <c r="W298" i="4"/>
  <c r="W262" i="4"/>
  <c r="W199" i="4"/>
  <c r="U242" i="4"/>
  <c r="U335" i="4"/>
  <c r="W197" i="4"/>
  <c r="U226" i="4"/>
  <c r="U252" i="4"/>
  <c r="W289" i="4"/>
  <c r="W145" i="4"/>
  <c r="W330" i="4"/>
  <c r="U253" i="4"/>
  <c r="W335" i="4"/>
  <c r="W272" i="4"/>
  <c r="W325" i="4"/>
  <c r="U302" i="4"/>
  <c r="W251" i="4"/>
  <c r="U227" i="4"/>
  <c r="W235" i="4"/>
  <c r="U155" i="4"/>
  <c r="W194" i="4"/>
  <c r="W305" i="4"/>
  <c r="W183" i="4"/>
  <c r="W313" i="4"/>
  <c r="W241" i="4"/>
  <c r="U228" i="4"/>
  <c r="U288" i="4"/>
  <c r="W221" i="4"/>
  <c r="U255" i="4"/>
  <c r="U182" i="4"/>
  <c r="U249" i="4"/>
  <c r="W301" i="4"/>
  <c r="U280" i="4"/>
  <c r="U178" i="4"/>
  <c r="W193" i="4"/>
  <c r="U218" i="4"/>
  <c r="U258" i="4"/>
  <c r="W202" i="4"/>
  <c r="W328" i="4"/>
  <c r="U290" i="4"/>
  <c r="U193" i="4"/>
  <c r="W234" i="4"/>
  <c r="W155" i="4"/>
  <c r="W291" i="4"/>
  <c r="U278" i="4"/>
  <c r="U213" i="4"/>
  <c r="U275" i="4"/>
  <c r="U230" i="4"/>
  <c r="U197" i="4"/>
  <c r="U157" i="4"/>
  <c r="W166" i="4"/>
  <c r="W312" i="4"/>
  <c r="U272" i="4"/>
  <c r="W332" i="4"/>
  <c r="W243" i="4"/>
  <c r="U194" i="4"/>
  <c r="W255" i="4"/>
  <c r="U201" i="4"/>
  <c r="W242" i="4"/>
  <c r="U210" i="4"/>
  <c r="W329" i="4"/>
  <c r="U229" i="4"/>
  <c r="U241" i="4"/>
  <c r="U261" i="4"/>
  <c r="U170" i="4"/>
  <c r="W275" i="4"/>
  <c r="U301" i="4"/>
  <c r="U202" i="4"/>
  <c r="W181" i="4"/>
  <c r="W215" i="4"/>
  <c r="U164" i="4"/>
  <c r="W152" i="4"/>
  <c r="U188" i="4"/>
  <c r="W327" i="4"/>
  <c r="U145" i="4"/>
  <c r="W160" i="4"/>
  <c r="W308" i="4"/>
  <c r="W258" i="4"/>
  <c r="U162" i="4"/>
  <c r="U198" i="4"/>
  <c r="W339" i="4"/>
  <c r="W214" i="4"/>
  <c r="W159" i="4"/>
  <c r="U150" i="4"/>
  <c r="W163" i="4"/>
  <c r="U303" i="4"/>
  <c r="U234" i="4"/>
  <c r="U299" i="4"/>
  <c r="U327" i="4"/>
  <c r="U309" i="4"/>
  <c r="W208" i="4"/>
  <c r="W147" i="4"/>
  <c r="U171" i="4"/>
  <c r="U264" i="4"/>
  <c r="U212" i="4"/>
  <c r="U216" i="4"/>
  <c r="U257" i="4"/>
  <c r="W324" i="4"/>
  <c r="W245" i="4"/>
  <c r="W288" i="4"/>
  <c r="W225" i="4"/>
  <c r="W292" i="4"/>
  <c r="U338" i="4"/>
  <c r="W274" i="4"/>
  <c r="W174" i="4"/>
  <c r="U176" i="4"/>
  <c r="U292" i="4"/>
  <c r="U276" i="4"/>
  <c r="U334" i="4"/>
  <c r="U270" i="4"/>
  <c r="W319" i="4"/>
  <c r="W161" i="4"/>
  <c r="W218" i="4"/>
  <c r="W169" i="4"/>
  <c r="U154" i="4"/>
  <c r="U267" i="4"/>
  <c r="U311" i="4"/>
  <c r="U181" i="4"/>
  <c r="U251" i="4"/>
  <c r="W172" i="4"/>
  <c r="U195" i="4"/>
  <c r="W229" i="4"/>
  <c r="W253" i="4"/>
  <c r="W167" i="4"/>
  <c r="U211" i="4"/>
  <c r="U158" i="4"/>
  <c r="W244" i="4"/>
  <c r="U277" i="4"/>
  <c r="W156" i="4"/>
  <c r="U152" i="4"/>
  <c r="W282" i="4"/>
  <c r="W284" i="4"/>
  <c r="U196" i="4"/>
  <c r="W217" i="4"/>
  <c r="U220" i="4"/>
  <c r="W302" i="4"/>
  <c r="W207" i="4"/>
  <c r="U305" i="4"/>
  <c r="W268" i="4"/>
  <c r="U161" i="4"/>
  <c r="W173" i="4"/>
  <c r="U168" i="4"/>
  <c r="W257" i="4"/>
  <c r="U314" i="4"/>
  <c r="U151" i="4"/>
  <c r="W185" i="4"/>
  <c r="U325" i="4"/>
  <c r="W171" i="4"/>
  <c r="U329" i="4"/>
  <c r="W195" i="4"/>
  <c r="U235" i="4"/>
  <c r="W248" i="4"/>
  <c r="W182" i="4"/>
  <c r="W310" i="4"/>
  <c r="W179" i="4"/>
  <c r="U200" i="4"/>
  <c r="W233" i="4"/>
  <c r="W296" i="4"/>
  <c r="U256" i="4"/>
  <c r="W300" i="4"/>
  <c r="U279" i="4"/>
  <c r="W223" i="4"/>
  <c r="U285" i="4"/>
  <c r="W336" i="4"/>
  <c r="U232" i="4"/>
  <c r="W270" i="4"/>
  <c r="W177" i="4"/>
  <c r="W162" i="4"/>
  <c r="U313" i="4"/>
  <c r="U246" i="4"/>
  <c r="U153" i="4"/>
  <c r="U221" i="4"/>
  <c r="W314" i="4"/>
  <c r="W277" i="4"/>
  <c r="U268" i="4"/>
  <c r="W187" i="4"/>
  <c r="W203" i="4"/>
  <c r="W191" i="4"/>
  <c r="W189" i="4"/>
  <c r="U237" i="4"/>
  <c r="U331" i="4"/>
  <c r="W283" i="4"/>
  <c r="W239" i="4"/>
  <c r="W205" i="4"/>
  <c r="U337" i="4"/>
  <c r="U293" i="4"/>
  <c r="W219" i="4"/>
  <c r="U330" i="4"/>
  <c r="U149" i="4"/>
  <c r="U239" i="4"/>
  <c r="U179" i="4"/>
  <c r="U183" i="4"/>
  <c r="W266" i="4"/>
  <c r="W200" i="4"/>
  <c r="U199" i="4"/>
  <c r="W247" i="4"/>
  <c r="W226" i="4"/>
  <c r="U233" i="4"/>
  <c r="W260" i="4"/>
  <c r="W176" i="4"/>
  <c r="U207" i="4"/>
  <c r="U225" i="4"/>
  <c r="W318" i="4"/>
  <c r="U328" i="4"/>
  <c r="U312" i="4"/>
  <c r="W198" i="4"/>
  <c r="W256" i="4"/>
  <c r="U317" i="4"/>
  <c r="U319" i="4"/>
  <c r="U324" i="4"/>
  <c r="U208" i="4"/>
  <c r="W338" i="4"/>
  <c r="U263" i="4"/>
  <c r="W303" i="4"/>
  <c r="U231" i="4"/>
  <c r="W299" i="4"/>
  <c r="W285" i="4"/>
  <c r="U185" i="4"/>
  <c r="U265" i="4"/>
  <c r="U300" i="4"/>
  <c r="U240" i="4"/>
  <c r="W212" i="4"/>
  <c r="W317" i="4"/>
  <c r="W315" i="4"/>
  <c r="U165" i="4"/>
  <c r="U236" i="4"/>
  <c r="W240" i="4"/>
  <c r="W295" i="4"/>
  <c r="W148" i="4"/>
  <c r="U191" i="4"/>
  <c r="U315" i="4"/>
  <c r="U204" i="4"/>
  <c r="U248" i="4"/>
  <c r="W154" i="4"/>
  <c r="W213" i="4"/>
  <c r="U260" i="4"/>
  <c r="U304" i="4"/>
  <c r="W279" i="4"/>
  <c r="W216" i="4"/>
  <c r="U286" i="4"/>
  <c r="U160" i="4"/>
  <c r="U224" i="4"/>
  <c r="U269" i="4"/>
  <c r="W231" i="4"/>
  <c r="W164" i="4"/>
  <c r="U308" i="4"/>
  <c r="U163" i="4"/>
  <c r="U284" i="4"/>
  <c r="W311" i="4"/>
  <c r="W206" i="4"/>
  <c r="W168" i="4"/>
  <c r="W271" i="4"/>
  <c r="W149" i="4"/>
  <c r="W269" i="4"/>
  <c r="W165" i="4"/>
  <c r="W201" i="4"/>
  <c r="W286" i="4"/>
  <c r="U169" i="4"/>
  <c r="U283" i="4"/>
  <c r="U266" i="4"/>
  <c r="W322" i="4"/>
  <c r="W196" i="4"/>
  <c r="W290" i="4"/>
  <c r="W278" i="4"/>
  <c r="U320" i="4"/>
  <c r="U243" i="4"/>
  <c r="U273" i="4"/>
  <c r="W188" i="4"/>
  <c r="U245" i="4"/>
  <c r="U296" i="4"/>
  <c r="W316" i="4"/>
  <c r="W209" i="4"/>
  <c r="U214" i="4"/>
  <c r="U295" i="4"/>
  <c r="W204" i="4"/>
  <c r="U318" i="4"/>
  <c r="W220" i="4"/>
  <c r="U187" i="4"/>
  <c r="U172" i="4"/>
  <c r="W337" i="4"/>
  <c r="U147" i="4"/>
  <c r="U291" i="4"/>
  <c r="U247" i="4"/>
  <c r="U175" i="4"/>
  <c r="U203" i="4"/>
  <c r="U271" i="4"/>
  <c r="U282" i="4"/>
  <c r="W297" i="4"/>
  <c r="W273" i="4"/>
  <c r="U180" i="4"/>
  <c r="W222" i="4"/>
  <c r="W309" i="4"/>
  <c r="W230" i="4"/>
  <c r="W158" i="4"/>
  <c r="U174" i="4"/>
  <c r="U173" i="4"/>
  <c r="W224" i="4"/>
  <c r="U186" i="4"/>
  <c r="U238" i="4"/>
  <c r="U310" i="4"/>
  <c r="U339" i="4"/>
  <c r="W228" i="4"/>
  <c r="W281" i="4"/>
  <c r="U192" i="4"/>
  <c r="U326" i="4"/>
  <c r="W267" i="4"/>
  <c r="U217" i="4"/>
  <c r="W293" i="4"/>
  <c r="W323" i="4"/>
  <c r="U156" i="4"/>
  <c r="W184" i="4"/>
  <c r="W304" i="4"/>
  <c r="U281" i="4"/>
  <c r="U336" i="4"/>
  <c r="W252" i="4"/>
  <c r="E87" i="4" l="1"/>
  <c r="E88" i="4" l="1"/>
  <c r="C88" i="4" l="1"/>
  <c r="E89" i="4" l="1"/>
  <c r="C89" i="4" l="1"/>
  <c r="M87" i="4" l="1"/>
  <c r="Q87" i="4"/>
  <c r="Q89" i="4"/>
  <c r="M89" i="4"/>
  <c r="M88" i="4"/>
  <c r="Q88" i="4"/>
  <c r="E86" i="4"/>
  <c r="Q86" i="4"/>
  <c r="M86" i="4"/>
  <c r="O87" i="4" l="1"/>
  <c r="O88" i="4"/>
  <c r="I87" i="4"/>
  <c r="O86" i="4"/>
  <c r="O89" i="4"/>
  <c r="I88" i="4"/>
  <c r="K88" i="4"/>
  <c r="K87" i="4"/>
  <c r="K89" i="4"/>
  <c r="K86" i="4"/>
  <c r="C87" i="4"/>
  <c r="C86" i="4"/>
  <c r="I86" i="4"/>
  <c r="I89" i="4"/>
  <c r="S88" i="4" l="1"/>
  <c r="G88" i="4"/>
  <c r="S86" i="4"/>
  <c r="G86" i="4"/>
  <c r="G87" i="4"/>
  <c r="S89" i="4"/>
  <c r="G89" i="4"/>
  <c r="S87" i="4"/>
  <c r="U87" i="4"/>
  <c r="W87" i="4"/>
  <c r="W88" i="4"/>
  <c r="U88" i="4"/>
  <c r="U89" i="4"/>
  <c r="U86" i="4"/>
  <c r="W89" i="4"/>
  <c r="W86" i="4"/>
  <c r="G44" i="4" l="1"/>
  <c r="J90" i="4" l="1"/>
  <c r="E90" i="4"/>
  <c r="F90" i="4" l="1"/>
  <c r="C90" i="4"/>
  <c r="M90" i="4"/>
  <c r="K90" i="4" s="1"/>
  <c r="Q90" i="4"/>
  <c r="O90" i="4" s="1"/>
  <c r="M91" i="4"/>
  <c r="Q91" i="4"/>
  <c r="E91" i="4"/>
  <c r="C91" i="4" s="1"/>
  <c r="F91" i="4"/>
  <c r="R90" i="4"/>
  <c r="R91" i="4"/>
  <c r="N90" i="4"/>
  <c r="N91" i="4"/>
  <c r="J91" i="4"/>
  <c r="I90" i="4" l="1"/>
  <c r="G90" i="4" s="1"/>
  <c r="U90" i="4"/>
  <c r="I91" i="4"/>
  <c r="K91" i="4"/>
  <c r="U91" i="4" s="1"/>
  <c r="W90" i="4"/>
  <c r="O91" i="4"/>
  <c r="S91" i="4"/>
  <c r="S90" i="4" l="1"/>
  <c r="G91" i="4"/>
  <c r="W91" i="4"/>
  <c r="N92" i="4"/>
  <c r="J92" i="4"/>
  <c r="R92" i="4" l="1"/>
  <c r="E92" i="4"/>
  <c r="F92" i="4" l="1"/>
  <c r="C92" i="4"/>
  <c r="M92" i="4"/>
  <c r="K92" i="4" s="1"/>
  <c r="Q92" i="4"/>
  <c r="O92" i="4" s="1"/>
  <c r="M93" i="4"/>
  <c r="Q93" i="4"/>
  <c r="E93" i="4"/>
  <c r="C93" i="4" s="1"/>
  <c r="F93" i="4"/>
  <c r="R93" i="4"/>
  <c r="N93" i="4"/>
  <c r="J93" i="4"/>
  <c r="K93" i="4" l="1"/>
  <c r="I93" i="4"/>
  <c r="I92" i="4"/>
  <c r="U92" i="4" s="1"/>
  <c r="O93" i="4"/>
  <c r="W93" i="4" s="1"/>
  <c r="U93" i="4"/>
  <c r="S93" i="4"/>
  <c r="S92" i="4" l="1"/>
  <c r="G92" i="4"/>
  <c r="W92" i="4"/>
  <c r="G93" i="4"/>
  <c r="J94" i="4" l="1"/>
  <c r="R94" i="4" l="1"/>
  <c r="N94" i="4"/>
  <c r="E94" i="4"/>
  <c r="C94" i="4" l="1"/>
  <c r="F94" i="4"/>
  <c r="M94" i="4"/>
  <c r="K94" i="4" s="1"/>
  <c r="Q94" i="4"/>
  <c r="O94" i="4" s="1"/>
  <c r="S94" i="4"/>
  <c r="M95" i="4"/>
  <c r="Q95" i="4"/>
  <c r="E95" i="4"/>
  <c r="C95" i="4" s="1"/>
  <c r="F95" i="4"/>
  <c r="R95" i="4"/>
  <c r="N95" i="4"/>
  <c r="J95" i="4"/>
  <c r="I94" i="4" l="1"/>
  <c r="G94" i="4" s="1"/>
  <c r="O95" i="4"/>
  <c r="U94" i="4"/>
  <c r="I95" i="4"/>
  <c r="K95" i="4"/>
  <c r="W94" i="4"/>
  <c r="U95" i="4" l="1"/>
  <c r="S95" i="4"/>
  <c r="G95" i="4"/>
  <c r="W95" i="4"/>
  <c r="J96" i="4" l="1"/>
  <c r="N96" i="4" l="1"/>
  <c r="R96" i="4"/>
  <c r="E96" i="4"/>
  <c r="F96" i="4" l="1"/>
  <c r="C96" i="4"/>
  <c r="M96" i="4"/>
  <c r="K96" i="4" s="1"/>
  <c r="Q96" i="4"/>
  <c r="M97" i="4"/>
  <c r="Q97" i="4"/>
  <c r="E97" i="4"/>
  <c r="C97" i="4" s="1"/>
  <c r="F97" i="4"/>
  <c r="N97" i="4"/>
  <c r="R97" i="4"/>
  <c r="J97" i="4"/>
  <c r="I97" i="4" l="1"/>
  <c r="O97" i="4"/>
  <c r="I96" i="4"/>
  <c r="S96" i="4"/>
  <c r="U96" i="4"/>
  <c r="K97" i="4"/>
  <c r="O96" i="4"/>
  <c r="W97" i="4" l="1"/>
  <c r="U97" i="4"/>
  <c r="S97" i="4"/>
  <c r="G97" i="4"/>
  <c r="G96" i="4"/>
  <c r="W96" i="4"/>
  <c r="R98" i="4"/>
  <c r="N98" i="4"/>
  <c r="E98" i="4"/>
  <c r="J98" i="4"/>
  <c r="F98" i="4" l="1"/>
  <c r="C98" i="4"/>
  <c r="M98" i="4"/>
  <c r="K98" i="4" s="1"/>
  <c r="U98" i="4" s="1"/>
  <c r="Q98" i="4"/>
  <c r="S98" i="4"/>
  <c r="M99" i="4"/>
  <c r="Q99" i="4"/>
  <c r="E99" i="4"/>
  <c r="C99" i="4" s="1"/>
  <c r="F99" i="4"/>
  <c r="N99" i="4"/>
  <c r="R99" i="4"/>
  <c r="J99" i="4"/>
  <c r="I98" i="4" l="1"/>
  <c r="G98" i="4" s="1"/>
  <c r="I99" i="4"/>
  <c r="S99" i="4" s="1"/>
  <c r="O99" i="4"/>
  <c r="K99" i="4"/>
  <c r="O98" i="4"/>
  <c r="W98" i="4" s="1"/>
  <c r="G99" i="4" l="1"/>
  <c r="U99" i="4"/>
  <c r="W99" i="4"/>
  <c r="N100" i="4"/>
  <c r="R100" i="4"/>
  <c r="E100" i="4"/>
  <c r="J100" i="4"/>
  <c r="C100" i="4" l="1"/>
  <c r="F100" i="4"/>
  <c r="M100" i="4"/>
  <c r="K100" i="4" s="1"/>
  <c r="Q100" i="4"/>
  <c r="O100" i="4" s="1"/>
  <c r="M101" i="4"/>
  <c r="Q101" i="4"/>
  <c r="O101" i="4" s="1"/>
  <c r="E101" i="4"/>
  <c r="C101" i="4" s="1"/>
  <c r="F101" i="4"/>
  <c r="N101" i="4"/>
  <c r="R101" i="4"/>
  <c r="J101" i="4"/>
  <c r="I101" i="4" l="1"/>
  <c r="S101" i="4" s="1"/>
  <c r="K101" i="4"/>
  <c r="I100" i="4"/>
  <c r="G101" i="4" l="1"/>
  <c r="W101" i="4"/>
  <c r="U101" i="4"/>
  <c r="S100" i="4"/>
  <c r="G100" i="4"/>
  <c r="W100" i="4"/>
  <c r="U100" i="4"/>
  <c r="E102" i="4" l="1"/>
  <c r="J102" i="4"/>
  <c r="R102" i="4" l="1"/>
  <c r="C102" i="4"/>
  <c r="F102" i="4"/>
  <c r="N102" i="4"/>
  <c r="M102" i="4"/>
  <c r="K102" i="4" s="1"/>
  <c r="Q102" i="4"/>
  <c r="O102" i="4" s="1"/>
  <c r="M103" i="4"/>
  <c r="Q103" i="4"/>
  <c r="E103" i="4"/>
  <c r="F103" i="4"/>
  <c r="R103" i="4"/>
  <c r="N103" i="4"/>
  <c r="J103" i="4"/>
  <c r="I102" i="4" l="1"/>
  <c r="U102" i="4" s="1"/>
  <c r="I103" i="4"/>
  <c r="O103" i="4"/>
  <c r="C103" i="4"/>
  <c r="K103" i="4"/>
  <c r="S103" i="4"/>
  <c r="U103" i="4" l="1"/>
  <c r="W103" i="4"/>
  <c r="W102" i="4"/>
  <c r="G103" i="4"/>
  <c r="G102" i="4"/>
  <c r="S102" i="4"/>
  <c r="N104" i="4"/>
  <c r="J104" i="4"/>
  <c r="R104" i="4" l="1"/>
  <c r="E104" i="4"/>
  <c r="C104" i="4" l="1"/>
  <c r="F104" i="4"/>
  <c r="M104" i="4"/>
  <c r="K104" i="4" s="1"/>
  <c r="Q104" i="4"/>
  <c r="O104" i="4" s="1"/>
  <c r="M105" i="4"/>
  <c r="Q105" i="4"/>
  <c r="E105" i="4"/>
  <c r="C105" i="4" s="1"/>
  <c r="F105" i="4"/>
  <c r="N105" i="4"/>
  <c r="R105" i="4"/>
  <c r="J105" i="4"/>
  <c r="I104" i="4" l="1"/>
  <c r="G104" i="4" s="1"/>
  <c r="U104" i="4"/>
  <c r="I105" i="4"/>
  <c r="S104" i="4"/>
  <c r="W104" i="4"/>
  <c r="K105" i="4"/>
  <c r="U105" i="4" s="1"/>
  <c r="O105" i="4"/>
  <c r="W105" i="4" s="1"/>
  <c r="S105" i="4"/>
  <c r="G105" i="4" l="1"/>
  <c r="J106" i="4"/>
  <c r="N106" i="4" l="1"/>
  <c r="R106" i="4"/>
  <c r="E106" i="4"/>
  <c r="F106" i="4" l="1"/>
  <c r="C106" i="4"/>
  <c r="M106" i="4"/>
  <c r="K106" i="4" s="1"/>
  <c r="Q106" i="4"/>
  <c r="O106" i="4" s="1"/>
  <c r="M107" i="4"/>
  <c r="Q107" i="4"/>
  <c r="E107" i="4"/>
  <c r="C107" i="4" s="1"/>
  <c r="F107" i="4"/>
  <c r="N107" i="4"/>
  <c r="R107" i="4"/>
  <c r="J107" i="4"/>
  <c r="I106" i="4" l="1"/>
  <c r="G106" i="4" s="1"/>
  <c r="U106" i="4"/>
  <c r="I107" i="4"/>
  <c r="S107" i="4" s="1"/>
  <c r="S106" i="4"/>
  <c r="O107" i="4"/>
  <c r="K107" i="4"/>
  <c r="W106" i="4"/>
  <c r="U107" i="4" l="1"/>
  <c r="G107" i="4"/>
  <c r="W107" i="4"/>
  <c r="R108" i="4"/>
  <c r="E108" i="4"/>
  <c r="J108" i="4"/>
  <c r="F108" i="4" l="1"/>
  <c r="C108" i="4"/>
  <c r="N108" i="4"/>
  <c r="M108" i="4"/>
  <c r="K108" i="4" s="1"/>
  <c r="Q108" i="4"/>
  <c r="M109" i="4"/>
  <c r="Q109" i="4"/>
  <c r="E109" i="4"/>
  <c r="F109" i="4"/>
  <c r="R109" i="4"/>
  <c r="N109" i="4"/>
  <c r="J109" i="4"/>
  <c r="I108" i="4" l="1"/>
  <c r="S108" i="4" s="1"/>
  <c r="O108" i="4"/>
  <c r="I109" i="4"/>
  <c r="O109" i="4"/>
  <c r="W108" i="4"/>
  <c r="C109" i="4"/>
  <c r="K109" i="4"/>
  <c r="U108" i="4"/>
  <c r="G108" i="4" l="1"/>
  <c r="W109" i="4"/>
  <c r="G109" i="4"/>
  <c r="S109" i="4"/>
  <c r="U109" i="4"/>
  <c r="J110" i="4"/>
  <c r="R110" i="4" l="1"/>
  <c r="N110" i="4"/>
  <c r="E110" i="4"/>
  <c r="C110" i="4" l="1"/>
  <c r="F110" i="4"/>
  <c r="M110" i="4"/>
  <c r="K110" i="4" s="1"/>
  <c r="Q110" i="4"/>
  <c r="O110" i="4" s="1"/>
  <c r="M111" i="4"/>
  <c r="Q111" i="4"/>
  <c r="E111" i="4"/>
  <c r="C111" i="4" s="1"/>
  <c r="F111" i="4"/>
  <c r="N111" i="4"/>
  <c r="R111" i="4"/>
  <c r="J111" i="4"/>
  <c r="I110" i="4" l="1"/>
  <c r="G110" i="4" s="1"/>
  <c r="S110" i="4"/>
  <c r="I111" i="4"/>
  <c r="U110" i="4"/>
  <c r="O111" i="4"/>
  <c r="K111" i="4"/>
  <c r="W110" i="4"/>
  <c r="S111" i="4"/>
  <c r="G111" i="4" l="1"/>
  <c r="W111" i="4"/>
  <c r="U111" i="4"/>
  <c r="J112" i="4"/>
  <c r="R112" i="4" l="1"/>
  <c r="N112" i="4"/>
  <c r="E112" i="4"/>
  <c r="F112" i="4" l="1"/>
  <c r="C112" i="4"/>
  <c r="M112" i="4"/>
  <c r="K112" i="4" s="1"/>
  <c r="Q112" i="4"/>
  <c r="O112" i="4" s="1"/>
  <c r="M113" i="4"/>
  <c r="Q113" i="4"/>
  <c r="E113" i="4"/>
  <c r="C113" i="4" s="1"/>
  <c r="F113" i="4"/>
  <c r="N113" i="4"/>
  <c r="R113" i="4"/>
  <c r="J113" i="4"/>
  <c r="I112" i="4" l="1"/>
  <c r="G112" i="4" s="1"/>
  <c r="I113" i="4"/>
  <c r="S112" i="4"/>
  <c r="U112" i="4"/>
  <c r="W112" i="4"/>
  <c r="K113" i="4"/>
  <c r="U113" i="4" s="1"/>
  <c r="O113" i="4"/>
  <c r="W113" i="4" s="1"/>
  <c r="S113" i="4"/>
  <c r="G113" i="4" l="1"/>
  <c r="J114" i="4"/>
  <c r="N114" i="4" l="1"/>
  <c r="R114" i="4"/>
  <c r="E114" i="4"/>
  <c r="F114" i="4" l="1"/>
  <c r="C114" i="4"/>
  <c r="M114" i="4"/>
  <c r="K114" i="4" s="1"/>
  <c r="Q114" i="4"/>
  <c r="O114" i="4" s="1"/>
  <c r="M115" i="4"/>
  <c r="Q115" i="4"/>
  <c r="E115" i="4"/>
  <c r="C115" i="4" s="1"/>
  <c r="F115" i="4"/>
  <c r="R115" i="4"/>
  <c r="N115" i="4"/>
  <c r="J115" i="4"/>
  <c r="I115" i="4" l="1"/>
  <c r="S115" i="4" s="1"/>
  <c r="K115" i="4"/>
  <c r="O115" i="4"/>
  <c r="I114" i="4"/>
  <c r="W114" i="4" s="1"/>
  <c r="W115" i="4" l="1"/>
  <c r="U115" i="4"/>
  <c r="G115" i="4"/>
  <c r="U114" i="4"/>
  <c r="S114" i="4"/>
  <c r="G114" i="4"/>
  <c r="N116" i="4" l="1"/>
  <c r="J116" i="4"/>
  <c r="R116" i="4" l="1"/>
  <c r="E116" i="4"/>
  <c r="F116" i="4" l="1"/>
  <c r="C116" i="4"/>
  <c r="M116" i="4"/>
  <c r="Q116" i="4"/>
  <c r="O116" i="4" s="1"/>
  <c r="S116" i="4"/>
  <c r="K116" i="4"/>
  <c r="U116" i="4" s="1"/>
  <c r="M117" i="4"/>
  <c r="K117" i="4" s="1"/>
  <c r="Q117" i="4"/>
  <c r="E117" i="4"/>
  <c r="C117" i="4" s="1"/>
  <c r="F117" i="4"/>
  <c r="R117" i="4"/>
  <c r="N117" i="4"/>
  <c r="J117" i="4"/>
  <c r="I116" i="4" l="1"/>
  <c r="G116" i="4" s="1"/>
  <c r="I117" i="4"/>
  <c r="U117" i="4" s="1"/>
  <c r="O117" i="4"/>
  <c r="W116" i="4"/>
  <c r="W117" i="4" l="1"/>
  <c r="G117" i="4"/>
  <c r="S117" i="4"/>
  <c r="J118" i="4"/>
  <c r="R118" i="4" l="1"/>
  <c r="N118" i="4"/>
  <c r="E118" i="4"/>
  <c r="C118" i="4" l="1"/>
  <c r="F118" i="4"/>
  <c r="M118" i="4"/>
  <c r="K118" i="4" s="1"/>
  <c r="Q118" i="4"/>
  <c r="M119" i="4"/>
  <c r="K119" i="4" s="1"/>
  <c r="Q119" i="4"/>
  <c r="E119" i="4"/>
  <c r="F119" i="4"/>
  <c r="N119" i="4"/>
  <c r="R119" i="4"/>
  <c r="J119" i="4"/>
  <c r="I119" i="4" l="1"/>
  <c r="U119" i="4" s="1"/>
  <c r="C119" i="4"/>
  <c r="O119" i="4"/>
  <c r="O118" i="4"/>
  <c r="I118" i="4"/>
  <c r="S119" i="4"/>
  <c r="G119" i="4" l="1"/>
  <c r="W119" i="4"/>
  <c r="S118" i="4"/>
  <c r="U118" i="4"/>
  <c r="G118" i="4"/>
  <c r="W118" i="4"/>
  <c r="R120" i="4" l="1"/>
  <c r="N120" i="4"/>
  <c r="E120" i="4"/>
  <c r="J120" i="4"/>
  <c r="C120" i="4" l="1"/>
  <c r="F120" i="4"/>
  <c r="M120" i="4"/>
  <c r="Q120" i="4"/>
  <c r="O120" i="4" s="1"/>
  <c r="K120" i="4"/>
  <c r="U120" i="4" s="1"/>
  <c r="M121" i="4"/>
  <c r="Q121" i="4"/>
  <c r="E121" i="4"/>
  <c r="C121" i="4" s="1"/>
  <c r="F121" i="4"/>
  <c r="R121" i="4"/>
  <c r="N121" i="4"/>
  <c r="J121" i="4"/>
  <c r="I120" i="4" l="1"/>
  <c r="G120" i="4" s="1"/>
  <c r="I121" i="4"/>
  <c r="S120" i="4"/>
  <c r="W120" i="4"/>
  <c r="O121" i="4"/>
  <c r="K121" i="4"/>
  <c r="W121" i="4" l="1"/>
  <c r="G121" i="4"/>
  <c r="S121" i="4"/>
  <c r="U121" i="4"/>
  <c r="J122" i="4"/>
  <c r="R122" i="4" l="1"/>
  <c r="N122" i="4"/>
  <c r="E122" i="4"/>
  <c r="F122" i="4" l="1"/>
  <c r="C122" i="4"/>
  <c r="M122" i="4"/>
  <c r="K122" i="4" s="1"/>
  <c r="Q122" i="4"/>
  <c r="O122" i="4" s="1"/>
  <c r="M123" i="4"/>
  <c r="K123" i="4" s="1"/>
  <c r="Q123" i="4"/>
  <c r="E123" i="4"/>
  <c r="C123" i="4" s="1"/>
  <c r="F123" i="4"/>
  <c r="N123" i="4"/>
  <c r="R123" i="4"/>
  <c r="J123" i="4"/>
  <c r="I123" i="4" l="1"/>
  <c r="I122" i="4"/>
  <c r="S122" i="4" s="1"/>
  <c r="U123" i="4"/>
  <c r="O123" i="4"/>
  <c r="W123" i="4" s="1"/>
  <c r="W122" i="4"/>
  <c r="S123" i="4"/>
  <c r="G122" i="4" l="1"/>
  <c r="U122" i="4"/>
  <c r="G123" i="4"/>
  <c r="R124" i="4"/>
  <c r="E124" i="4"/>
  <c r="J124" i="4"/>
  <c r="C124" i="4" l="1"/>
  <c r="F124" i="4"/>
  <c r="N124" i="4"/>
  <c r="M124" i="4"/>
  <c r="K124" i="4" s="1"/>
  <c r="Q124" i="4"/>
  <c r="O124" i="4" s="1"/>
  <c r="M125" i="4"/>
  <c r="Q125" i="4"/>
  <c r="E125" i="4"/>
  <c r="C125" i="4" s="1"/>
  <c r="F125" i="4"/>
  <c r="N125" i="4"/>
  <c r="R125" i="4"/>
  <c r="J125" i="4"/>
  <c r="I125" i="4" l="1"/>
  <c r="I124" i="4"/>
  <c r="W124" i="4"/>
  <c r="O125" i="4"/>
  <c r="U124" i="4"/>
  <c r="K125" i="4"/>
  <c r="S125" i="4"/>
  <c r="G125" i="4" l="1"/>
  <c r="U125" i="4"/>
  <c r="W125" i="4"/>
  <c r="G124" i="4"/>
  <c r="S124" i="4"/>
  <c r="J126" i="4" l="1"/>
  <c r="R126" i="4"/>
  <c r="E126" i="4"/>
  <c r="C126" i="4" l="1"/>
  <c r="F126" i="4"/>
  <c r="M126" i="4"/>
  <c r="Q126" i="4"/>
  <c r="O126" i="4" s="1"/>
  <c r="K126" i="4"/>
  <c r="M127" i="4"/>
  <c r="Q127" i="4"/>
  <c r="E127" i="4"/>
  <c r="C127" i="4" s="1"/>
  <c r="F127" i="4"/>
  <c r="N126" i="4"/>
  <c r="N127" i="4"/>
  <c r="R127" i="4"/>
  <c r="J127" i="4"/>
  <c r="I127" i="4" l="1"/>
  <c r="S127" i="4" s="1"/>
  <c r="K127" i="4"/>
  <c r="O127" i="4"/>
  <c r="I126" i="4"/>
  <c r="W127" i="4" l="1"/>
  <c r="U127" i="4"/>
  <c r="S126" i="4"/>
  <c r="G126" i="4"/>
  <c r="G127" i="4"/>
  <c r="W126" i="4"/>
  <c r="U126" i="4"/>
  <c r="R128" i="4" l="1"/>
  <c r="E128" i="4"/>
  <c r="J128" i="4"/>
  <c r="C128" i="4" l="1"/>
  <c r="F128" i="4"/>
  <c r="N128" i="4"/>
  <c r="M128" i="4"/>
  <c r="K128" i="4" s="1"/>
  <c r="Q128" i="4"/>
  <c r="O128" i="4" s="1"/>
  <c r="M129" i="4"/>
  <c r="Q129" i="4"/>
  <c r="E129" i="4"/>
  <c r="C129" i="4" s="1"/>
  <c r="F129" i="4"/>
  <c r="R129" i="4"/>
  <c r="N129" i="4"/>
  <c r="J129" i="4"/>
  <c r="I129" i="4" l="1"/>
  <c r="O129" i="4"/>
  <c r="I128" i="4"/>
  <c r="U128" i="4" s="1"/>
  <c r="W128" i="4"/>
  <c r="K129" i="4"/>
  <c r="S129" i="4"/>
  <c r="G129" i="4" l="1"/>
  <c r="U129" i="4"/>
  <c r="W129" i="4"/>
  <c r="G128" i="4"/>
  <c r="S128" i="4"/>
  <c r="R130" i="4" l="1"/>
  <c r="E130" i="4"/>
  <c r="J130" i="4"/>
  <c r="F130" i="4" l="1"/>
  <c r="C130" i="4"/>
  <c r="N130" i="4"/>
  <c r="M130" i="4"/>
  <c r="K130" i="4" s="1"/>
  <c r="Q130" i="4"/>
  <c r="O130" i="4" s="1"/>
  <c r="M131" i="4"/>
  <c r="Q131" i="4"/>
  <c r="E131" i="4"/>
  <c r="C131" i="4" s="1"/>
  <c r="F131" i="4"/>
  <c r="N131" i="4"/>
  <c r="R131" i="4"/>
  <c r="J131" i="4"/>
  <c r="O131" i="4" l="1"/>
  <c r="I131" i="4"/>
  <c r="I130" i="4"/>
  <c r="W130" i="4"/>
  <c r="K131" i="4"/>
  <c r="U131" i="4" s="1"/>
  <c r="S131" i="4"/>
  <c r="G131" i="4" l="1"/>
  <c r="W131" i="4"/>
  <c r="S130" i="4"/>
  <c r="G130" i="4"/>
  <c r="U130" i="4"/>
  <c r="J132" i="4"/>
  <c r="N132" i="4" l="1"/>
  <c r="R132" i="4"/>
  <c r="E132" i="4"/>
  <c r="F132" i="4" l="1"/>
  <c r="C132" i="4"/>
  <c r="M132" i="4"/>
  <c r="K132" i="4" s="1"/>
  <c r="Q132" i="4"/>
  <c r="O132" i="4" s="1"/>
  <c r="M133" i="4"/>
  <c r="Q133" i="4"/>
  <c r="E133" i="4"/>
  <c r="C133" i="4" s="1"/>
  <c r="M134" i="4"/>
  <c r="Q134" i="4"/>
  <c r="E134" i="4"/>
  <c r="F133" i="4"/>
  <c r="F134" i="4"/>
  <c r="N133" i="4"/>
  <c r="N134" i="4"/>
  <c r="R133" i="4"/>
  <c r="R134" i="4"/>
  <c r="J133" i="4"/>
  <c r="J134" i="4"/>
  <c r="I133" i="4" l="1"/>
  <c r="C134" i="4"/>
  <c r="O134" i="4"/>
  <c r="I132" i="4"/>
  <c r="K133" i="4"/>
  <c r="O133" i="4"/>
  <c r="I134" i="4"/>
  <c r="W134" i="4" s="1"/>
  <c r="K134" i="4"/>
  <c r="S133" i="4"/>
  <c r="U134" i="4" l="1"/>
  <c r="W133" i="4"/>
  <c r="U133" i="4"/>
  <c r="G133" i="4"/>
  <c r="W132" i="4"/>
  <c r="U132" i="4"/>
  <c r="G132" i="4"/>
  <c r="S132" i="4"/>
  <c r="S134" i="4"/>
  <c r="G134" i="4"/>
  <c r="J135" i="4" l="1"/>
  <c r="R135" i="4" l="1"/>
  <c r="N135" i="4"/>
  <c r="E135" i="4"/>
  <c r="F135" i="4" l="1"/>
  <c r="C135" i="4"/>
  <c r="M135" i="4"/>
  <c r="Q135" i="4"/>
  <c r="O135" i="4" s="1"/>
  <c r="K135" i="4"/>
  <c r="M136" i="4"/>
  <c r="Q136" i="4"/>
  <c r="E136" i="4"/>
  <c r="C136" i="4" s="1"/>
  <c r="F136" i="4"/>
  <c r="N136" i="4"/>
  <c r="R136" i="4"/>
  <c r="J136" i="4"/>
  <c r="I135" i="4" l="1"/>
  <c r="G135" i="4" s="1"/>
  <c r="I136" i="4"/>
  <c r="K136" i="4"/>
  <c r="O136" i="4"/>
  <c r="G136" i="4" l="1"/>
  <c r="S135" i="4"/>
  <c r="S136" i="4"/>
  <c r="W136" i="4"/>
  <c r="U136" i="4"/>
  <c r="W135" i="4"/>
  <c r="U135" i="4"/>
  <c r="R137" i="4" l="1"/>
  <c r="N137" i="4"/>
  <c r="E137" i="4"/>
  <c r="C137" i="4" l="1"/>
  <c r="F137" i="4"/>
  <c r="M137" i="4"/>
  <c r="K137" i="4" s="1"/>
  <c r="Q137" i="4"/>
  <c r="O137" i="4" s="1"/>
  <c r="M138" i="4"/>
  <c r="Q138" i="4"/>
  <c r="E138" i="4"/>
  <c r="C138" i="4" s="1"/>
  <c r="R138" i="4"/>
  <c r="N138" i="4"/>
  <c r="F138" i="4"/>
  <c r="J137" i="4"/>
  <c r="J138" i="4"/>
  <c r="K138" i="4" l="1"/>
  <c r="I137" i="4"/>
  <c r="G137" i="4" s="1"/>
  <c r="I138" i="4"/>
  <c r="O138" i="4"/>
  <c r="S138" i="4"/>
  <c r="S137" i="4" l="1"/>
  <c r="W137" i="4"/>
  <c r="U137" i="4"/>
  <c r="U138" i="4"/>
  <c r="G138" i="4"/>
  <c r="W138" i="4"/>
  <c r="J139" i="4"/>
  <c r="R139" i="4" l="1"/>
  <c r="N139" i="4"/>
  <c r="E139" i="4"/>
  <c r="F139" i="4" l="1"/>
  <c r="C139" i="4"/>
  <c r="M139" i="4"/>
  <c r="K139" i="4" s="1"/>
  <c r="Q139" i="4"/>
  <c r="O139" i="4" s="1"/>
  <c r="I139" i="4" l="1"/>
  <c r="G139" i="4" s="1"/>
  <c r="U139" i="4" l="1"/>
  <c r="W139" i="4"/>
  <c r="S139" i="4"/>
  <c r="M140" i="4"/>
  <c r="K140" i="4" s="1"/>
  <c r="Q140" i="4"/>
  <c r="O140" i="4" s="1"/>
  <c r="E140" i="4"/>
  <c r="C140" i="4" s="1"/>
  <c r="R140" i="4"/>
  <c r="F140" i="4"/>
  <c r="J140" i="4"/>
  <c r="N140" i="4"/>
  <c r="I140" i="4" l="1"/>
  <c r="U140" i="4" s="1"/>
  <c r="S140" i="4" l="1"/>
  <c r="W140" i="4"/>
  <c r="G140" i="4"/>
  <c r="J141" i="4" l="1"/>
  <c r="R141" i="4" l="1"/>
  <c r="N141" i="4"/>
  <c r="E141" i="4"/>
  <c r="C141" i="4" l="1"/>
  <c r="F141" i="4"/>
  <c r="M141" i="4"/>
  <c r="Q141" i="4"/>
  <c r="O141" i="4" s="1"/>
  <c r="I141" i="4"/>
  <c r="G141" i="4" s="1"/>
  <c r="K141" i="4"/>
  <c r="M142" i="4"/>
  <c r="K142" i="4" s="1"/>
  <c r="Q142" i="4"/>
  <c r="E142" i="4"/>
  <c r="C142" i="4" s="1"/>
  <c r="F142" i="4"/>
  <c r="N142" i="4"/>
  <c r="R142" i="4"/>
  <c r="J142" i="4"/>
  <c r="U141" i="4" l="1"/>
  <c r="W141" i="4"/>
  <c r="S141" i="4"/>
  <c r="I142" i="4"/>
  <c r="U142" i="4" s="1"/>
  <c r="O142" i="4"/>
  <c r="S142" i="4"/>
  <c r="G142" i="4"/>
  <c r="W142" i="4"/>
  <c r="S143" i="4" l="1"/>
  <c r="S144" i="4"/>
  <c r="S41" i="4"/>
  <c r="U143" i="4"/>
  <c r="U144" i="4"/>
  <c r="U41" i="4"/>
  <c r="W143" i="4"/>
  <c r="W144" i="4"/>
  <c r="W41" i="4"/>
  <c r="G143" i="4"/>
  <c r="I143" i="4" s="1"/>
  <c r="J143" i="4" l="1"/>
  <c r="O143" i="4"/>
  <c r="Q143" i="4" s="1"/>
  <c r="K143" i="4"/>
  <c r="M143" i="4" s="1"/>
  <c r="E143" i="4" s="1"/>
  <c r="C143" i="4" l="1"/>
  <c r="F143" i="4"/>
  <c r="G144" i="4"/>
  <c r="I144" i="4" s="1"/>
  <c r="R143" i="4"/>
  <c r="N143" i="4"/>
  <c r="J144" i="4" l="1"/>
  <c r="J41" i="4" s="1"/>
  <c r="O144" i="4"/>
  <c r="Q144" i="4" s="1"/>
  <c r="K144" i="4"/>
  <c r="M144" i="4" s="1"/>
  <c r="R144" i="4" l="1"/>
  <c r="R41" i="4" s="1"/>
  <c r="N144" i="4"/>
  <c r="N41" i="4" s="1"/>
  <c r="E144" i="4"/>
  <c r="F144" i="4" l="1"/>
  <c r="F41" i="4" s="1"/>
  <c r="C144" i="4"/>
  <c r="G145" i="4"/>
  <c r="I145" i="4" s="1"/>
  <c r="K145" i="4" l="1"/>
  <c r="M145" i="4" s="1"/>
  <c r="O145" i="4"/>
  <c r="Q145" i="4" s="1"/>
  <c r="E145" i="4" l="1"/>
  <c r="C145" i="4" l="1"/>
  <c r="G146" i="4"/>
  <c r="I146" i="4" s="1"/>
  <c r="O146" i="4" l="1"/>
  <c r="Q146" i="4" s="1"/>
  <c r="K146" i="4"/>
  <c r="M146" i="4" s="1"/>
  <c r="E146" i="4" l="1"/>
  <c r="C146" i="4" l="1"/>
  <c r="G147" i="4"/>
  <c r="I147" i="4" s="1"/>
  <c r="O147" i="4" l="1"/>
  <c r="Q147" i="4" s="1"/>
  <c r="K147" i="4"/>
  <c r="M147" i="4" s="1"/>
  <c r="E147" i="4" l="1"/>
  <c r="C147" i="4" l="1"/>
  <c r="G148" i="4"/>
  <c r="I148" i="4" s="1"/>
  <c r="K148" i="4" l="1"/>
  <c r="M148" i="4" s="1"/>
  <c r="O148" i="4"/>
  <c r="Q148" i="4" s="1"/>
  <c r="E148" i="4" l="1"/>
  <c r="C148" i="4" l="1"/>
  <c r="G149" i="4"/>
  <c r="I149" i="4" s="1"/>
  <c r="K149" i="4" l="1"/>
  <c r="M149" i="4" s="1"/>
  <c r="O149" i="4"/>
  <c r="Q149" i="4" s="1"/>
  <c r="E149" i="4" l="1"/>
  <c r="C149" i="4" l="1"/>
  <c r="G150" i="4"/>
  <c r="I150" i="4" s="1"/>
  <c r="K150" i="4" l="1"/>
  <c r="M150" i="4" s="1"/>
  <c r="O150" i="4"/>
  <c r="Q150" i="4" s="1"/>
  <c r="E150" i="4" l="1"/>
  <c r="C150" i="4" l="1"/>
  <c r="G151" i="4"/>
  <c r="I151" i="4" s="1"/>
  <c r="K151" i="4" l="1"/>
  <c r="M151" i="4" s="1"/>
  <c r="O151" i="4"/>
  <c r="Q151" i="4" s="1"/>
  <c r="E151" i="4" l="1"/>
  <c r="C151" i="4" l="1"/>
  <c r="G152" i="4"/>
  <c r="I152" i="4" s="1"/>
  <c r="O152" i="4" l="1"/>
  <c r="Q152" i="4" s="1"/>
  <c r="K152" i="4"/>
  <c r="M152" i="4" s="1"/>
  <c r="E152" i="4" s="1"/>
  <c r="C152" i="4" l="1"/>
  <c r="G153" i="4"/>
  <c r="I153" i="4" s="1"/>
  <c r="K153" i="4" l="1"/>
  <c r="M153" i="4" s="1"/>
  <c r="O153" i="4"/>
  <c r="Q153" i="4" s="1"/>
  <c r="E153" i="4" l="1"/>
  <c r="C153" i="4" l="1"/>
  <c r="G154" i="4"/>
  <c r="I154" i="4" s="1"/>
  <c r="K154" i="4" l="1"/>
  <c r="M154" i="4" s="1"/>
  <c r="O154" i="4"/>
  <c r="Q154" i="4" s="1"/>
  <c r="E154" i="4" l="1"/>
  <c r="C154" i="4" l="1"/>
  <c r="G155" i="4"/>
  <c r="I155" i="4" s="1"/>
  <c r="O155" i="4" l="1"/>
  <c r="Q155" i="4" s="1"/>
  <c r="K155" i="4"/>
  <c r="M155" i="4" s="1"/>
  <c r="E155" i="4" l="1"/>
  <c r="C155" i="4" l="1"/>
  <c r="G156" i="4"/>
  <c r="I156" i="4" s="1"/>
  <c r="K156" i="4" l="1"/>
  <c r="M156" i="4" s="1"/>
  <c r="O156" i="4"/>
  <c r="Q156" i="4" s="1"/>
  <c r="E156" i="4" l="1"/>
  <c r="C156" i="4" l="1"/>
  <c r="G157" i="4"/>
  <c r="I157" i="4" s="1"/>
  <c r="O157" i="4" l="1"/>
  <c r="Q157" i="4" s="1"/>
  <c r="K157" i="4"/>
  <c r="M157" i="4" s="1"/>
  <c r="E157" i="4" l="1"/>
  <c r="C157" i="4" l="1"/>
  <c r="G158" i="4"/>
  <c r="I158" i="4" s="1"/>
  <c r="K158" i="4" l="1"/>
  <c r="M158" i="4" s="1"/>
  <c r="O158" i="4"/>
  <c r="Q158" i="4" s="1"/>
  <c r="E158" i="4" l="1"/>
  <c r="C158" i="4" l="1"/>
  <c r="G159" i="4"/>
  <c r="I159" i="4" s="1"/>
  <c r="O159" i="4" l="1"/>
  <c r="Q159" i="4" s="1"/>
  <c r="K159" i="4"/>
  <c r="M159" i="4" s="1"/>
  <c r="E159" i="4" l="1"/>
  <c r="C159" i="4" l="1"/>
  <c r="G160" i="4"/>
  <c r="I160" i="4" s="1"/>
  <c r="O160" i="4" l="1"/>
  <c r="Q160" i="4" s="1"/>
  <c r="K160" i="4"/>
  <c r="M160" i="4" s="1"/>
  <c r="E160" i="4" l="1"/>
  <c r="C160" i="4" l="1"/>
  <c r="G161" i="4"/>
  <c r="I161" i="4" s="1"/>
  <c r="K161" i="4" l="1"/>
  <c r="M161" i="4" s="1"/>
  <c r="O161" i="4"/>
  <c r="Q161" i="4" s="1"/>
  <c r="E161" i="4" l="1"/>
  <c r="C161" i="4" l="1"/>
  <c r="G162" i="4"/>
  <c r="I162" i="4" s="1"/>
  <c r="O162" i="4" l="1"/>
  <c r="Q162" i="4" s="1"/>
  <c r="K162" i="4"/>
  <c r="M162" i="4" s="1"/>
  <c r="E162" i="4" l="1"/>
  <c r="C162" i="4" l="1"/>
  <c r="G163" i="4"/>
  <c r="I163" i="4" s="1"/>
  <c r="O163" i="4" l="1"/>
  <c r="Q163" i="4" s="1"/>
  <c r="K163" i="4"/>
  <c r="M163" i="4" s="1"/>
  <c r="E163" i="4" l="1"/>
  <c r="C163" i="4" l="1"/>
  <c r="G164" i="4"/>
  <c r="I164" i="4" s="1"/>
  <c r="K164" i="4" l="1"/>
  <c r="M164" i="4" s="1"/>
  <c r="O164" i="4"/>
  <c r="Q164" i="4" s="1"/>
  <c r="E164" i="4" l="1"/>
  <c r="C164" i="4" l="1"/>
  <c r="G165" i="4"/>
  <c r="I165" i="4" s="1"/>
  <c r="K165" i="4" l="1"/>
  <c r="M165" i="4" s="1"/>
  <c r="O165" i="4"/>
  <c r="Q165" i="4" s="1"/>
  <c r="E165" i="4" l="1"/>
  <c r="C165" i="4" l="1"/>
  <c r="G166" i="4"/>
  <c r="I166" i="4" s="1"/>
  <c r="K166" i="4" l="1"/>
  <c r="M166" i="4" s="1"/>
  <c r="O166" i="4"/>
  <c r="Q166" i="4" s="1"/>
  <c r="E166" i="4" l="1"/>
  <c r="C166" i="4" l="1"/>
  <c r="G167" i="4"/>
  <c r="I167" i="4" s="1"/>
  <c r="O167" i="4" l="1"/>
  <c r="Q167" i="4" s="1"/>
  <c r="K167" i="4"/>
  <c r="M167" i="4" s="1"/>
  <c r="E167" i="4" l="1"/>
  <c r="C167" i="4" l="1"/>
  <c r="G168" i="4"/>
  <c r="I168" i="4" s="1"/>
  <c r="O168" i="4" l="1"/>
  <c r="Q168" i="4" s="1"/>
  <c r="K168" i="4"/>
  <c r="M168" i="4" s="1"/>
  <c r="E168" i="4" s="1"/>
  <c r="C168" i="4" l="1"/>
  <c r="G169" i="4"/>
  <c r="I169" i="4" s="1"/>
  <c r="K169" i="4" l="1"/>
  <c r="M169" i="4" s="1"/>
  <c r="O169" i="4"/>
  <c r="Q169" i="4" s="1"/>
  <c r="E169" i="4" l="1"/>
  <c r="C169" i="4" l="1"/>
  <c r="G170" i="4"/>
  <c r="I170" i="4" s="1"/>
  <c r="O170" i="4" l="1"/>
  <c r="Q170" i="4" s="1"/>
  <c r="K170" i="4"/>
  <c r="M170" i="4" s="1"/>
  <c r="E170" i="4" l="1"/>
  <c r="C170" i="4" l="1"/>
  <c r="G171" i="4"/>
  <c r="I171" i="4" s="1"/>
  <c r="O171" i="4" l="1"/>
  <c r="Q171" i="4" s="1"/>
  <c r="K171" i="4"/>
  <c r="M171" i="4" s="1"/>
  <c r="E171" i="4" l="1"/>
  <c r="C171" i="4" l="1"/>
  <c r="G172" i="4"/>
  <c r="I172" i="4" s="1"/>
  <c r="K172" i="4" l="1"/>
  <c r="M172" i="4" s="1"/>
  <c r="O172" i="4"/>
  <c r="Q172" i="4" s="1"/>
  <c r="E172" i="4" l="1"/>
  <c r="C172" i="4" l="1"/>
  <c r="G173" i="4"/>
  <c r="I173" i="4" s="1"/>
  <c r="O173" i="4" l="1"/>
  <c r="Q173" i="4" s="1"/>
  <c r="K173" i="4"/>
  <c r="M173" i="4" s="1"/>
  <c r="E173" i="4" l="1"/>
  <c r="C173" i="4" l="1"/>
  <c r="G174" i="4"/>
  <c r="I174" i="4" s="1"/>
  <c r="K174" i="4" l="1"/>
  <c r="M174" i="4" s="1"/>
  <c r="O174" i="4"/>
  <c r="Q174" i="4" s="1"/>
  <c r="E174" i="4" l="1"/>
  <c r="C174" i="4" l="1"/>
  <c r="G175" i="4"/>
  <c r="I175" i="4" s="1"/>
  <c r="O175" i="4" l="1"/>
  <c r="Q175" i="4" s="1"/>
  <c r="K175" i="4"/>
  <c r="M175" i="4" s="1"/>
  <c r="E175" i="4" l="1"/>
  <c r="C175" i="4" l="1"/>
  <c r="G176" i="4"/>
  <c r="I176" i="4" s="1"/>
  <c r="O176" i="4" l="1"/>
  <c r="Q176" i="4" s="1"/>
  <c r="K176" i="4"/>
  <c r="M176" i="4" s="1"/>
  <c r="E176" i="4" l="1"/>
  <c r="C176" i="4" l="1"/>
  <c r="G177" i="4"/>
  <c r="I177" i="4" s="1"/>
  <c r="K177" i="4" l="1"/>
  <c r="M177" i="4" s="1"/>
  <c r="O177" i="4"/>
  <c r="Q177" i="4" s="1"/>
  <c r="E177" i="4" l="1"/>
  <c r="C177" i="4" l="1"/>
  <c r="G178" i="4"/>
  <c r="I178" i="4" s="1"/>
  <c r="O178" i="4" l="1"/>
  <c r="Q178" i="4" s="1"/>
  <c r="K178" i="4"/>
  <c r="M178" i="4" s="1"/>
  <c r="E178" i="4" l="1"/>
  <c r="C178" i="4" l="1"/>
  <c r="G179" i="4"/>
  <c r="I179" i="4" s="1"/>
  <c r="O179" i="4" l="1"/>
  <c r="Q179" i="4" s="1"/>
  <c r="K179" i="4"/>
  <c r="M179" i="4" s="1"/>
  <c r="E179" i="4" l="1"/>
  <c r="C179" i="4" l="1"/>
  <c r="G180" i="4"/>
  <c r="I180" i="4" s="1"/>
  <c r="K180" i="4" l="1"/>
  <c r="M180" i="4" s="1"/>
  <c r="O180" i="4"/>
  <c r="Q180" i="4" s="1"/>
  <c r="E180" i="4" l="1"/>
  <c r="C180" i="4" l="1"/>
  <c r="G181" i="4"/>
  <c r="I181" i="4" s="1"/>
  <c r="K181" i="4" l="1"/>
  <c r="M181" i="4" s="1"/>
  <c r="O181" i="4"/>
  <c r="Q181" i="4" s="1"/>
  <c r="E181" i="4" l="1"/>
  <c r="C181" i="4" l="1"/>
  <c r="G182" i="4"/>
  <c r="I182" i="4" s="1"/>
  <c r="O182" i="4" l="1"/>
  <c r="Q182" i="4" s="1"/>
  <c r="K182" i="4"/>
  <c r="M182" i="4" s="1"/>
  <c r="E182" i="4" l="1"/>
  <c r="C182" i="4" l="1"/>
  <c r="G183" i="4"/>
  <c r="I183" i="4" s="1"/>
  <c r="K183" i="4" l="1"/>
  <c r="M183" i="4" s="1"/>
  <c r="O183" i="4"/>
  <c r="Q183" i="4" s="1"/>
  <c r="E183" i="4" l="1"/>
  <c r="C183" i="4" l="1"/>
  <c r="G184" i="4"/>
  <c r="I184" i="4" s="1"/>
  <c r="O184" i="4" l="1"/>
  <c r="Q184" i="4" s="1"/>
  <c r="K184" i="4"/>
  <c r="M184" i="4" s="1"/>
  <c r="E184" i="4" s="1"/>
  <c r="C184" i="4" l="1"/>
  <c r="G185" i="4"/>
  <c r="I185" i="4" s="1"/>
  <c r="K185" i="4" l="1"/>
  <c r="M185" i="4" s="1"/>
  <c r="O185" i="4"/>
  <c r="Q185" i="4" s="1"/>
  <c r="E185" i="4" l="1"/>
  <c r="C185" i="4" l="1"/>
  <c r="G186" i="4"/>
  <c r="I186" i="4" s="1"/>
  <c r="K186" i="4" l="1"/>
  <c r="M186" i="4" s="1"/>
  <c r="O186" i="4"/>
  <c r="Q186" i="4" s="1"/>
  <c r="E186" i="4" l="1"/>
  <c r="C186" i="4" l="1"/>
  <c r="G187" i="4"/>
  <c r="I187" i="4" s="1"/>
  <c r="O187" i="4" l="1"/>
  <c r="Q187" i="4" s="1"/>
  <c r="K187" i="4"/>
  <c r="M187" i="4" s="1"/>
  <c r="E187" i="4" l="1"/>
  <c r="C187" i="4" l="1"/>
  <c r="G188" i="4"/>
  <c r="I188" i="4" s="1"/>
  <c r="K188" i="4" l="1"/>
  <c r="M188" i="4" s="1"/>
  <c r="O188" i="4"/>
  <c r="Q188" i="4" s="1"/>
  <c r="E188" i="4" l="1"/>
  <c r="C188" i="4" l="1"/>
  <c r="G189" i="4"/>
  <c r="I189" i="4" s="1"/>
  <c r="O189" i="4" l="1"/>
  <c r="Q189" i="4" s="1"/>
  <c r="K189" i="4"/>
  <c r="M189" i="4" s="1"/>
  <c r="E189" i="4" l="1"/>
  <c r="C189" i="4" l="1"/>
  <c r="G190" i="4"/>
  <c r="I190" i="4" s="1"/>
  <c r="K190" i="4" l="1"/>
  <c r="M190" i="4" s="1"/>
  <c r="O190" i="4"/>
  <c r="Q190" i="4" s="1"/>
  <c r="E190" i="4" l="1"/>
  <c r="C190" i="4" l="1"/>
  <c r="G191" i="4"/>
  <c r="I191" i="4" s="1"/>
  <c r="O191" i="4" l="1"/>
  <c r="Q191" i="4" s="1"/>
  <c r="K191" i="4"/>
  <c r="M191" i="4" s="1"/>
  <c r="E191" i="4" l="1"/>
  <c r="C191" i="4" l="1"/>
  <c r="G192" i="4"/>
  <c r="I192" i="4" s="1"/>
  <c r="O192" i="4" l="1"/>
  <c r="Q192" i="4" s="1"/>
  <c r="K192" i="4"/>
  <c r="M192" i="4" s="1"/>
  <c r="E192" i="4" l="1"/>
  <c r="C192" i="4" l="1"/>
  <c r="G193" i="4"/>
  <c r="I193" i="4" s="1"/>
  <c r="K193" i="4" l="1"/>
  <c r="M193" i="4" s="1"/>
  <c r="O193" i="4"/>
  <c r="Q193" i="4" s="1"/>
  <c r="E193" i="4" l="1"/>
  <c r="C193" i="4" l="1"/>
  <c r="G194" i="4"/>
  <c r="I194" i="4" s="1"/>
  <c r="K194" i="4" l="1"/>
  <c r="M194" i="4" s="1"/>
  <c r="O194" i="4"/>
  <c r="Q194" i="4" s="1"/>
  <c r="E194" i="4" s="1"/>
  <c r="C194" i="4" l="1"/>
  <c r="G195" i="4"/>
  <c r="I195" i="4" s="1"/>
  <c r="O195" i="4" l="1"/>
  <c r="Q195" i="4" s="1"/>
  <c r="K195" i="4"/>
  <c r="M195" i="4" s="1"/>
  <c r="E195" i="4" l="1"/>
  <c r="C195" i="4" l="1"/>
  <c r="G196" i="4"/>
  <c r="I196" i="4" s="1"/>
  <c r="K196" i="4" l="1"/>
  <c r="M196" i="4" s="1"/>
  <c r="O196" i="4"/>
  <c r="Q196" i="4" s="1"/>
  <c r="E196" i="4" l="1"/>
  <c r="C196" i="4" l="1"/>
  <c r="G197" i="4"/>
  <c r="I197" i="4" s="1"/>
  <c r="K197" i="4" l="1"/>
  <c r="M197" i="4" s="1"/>
  <c r="E197" i="4" s="1"/>
  <c r="O197" i="4"/>
  <c r="Q197" i="4" s="1"/>
  <c r="C197" i="4" l="1"/>
  <c r="G198" i="4"/>
  <c r="I198" i="4" s="1"/>
  <c r="K198" i="4" l="1"/>
  <c r="M198" i="4" s="1"/>
  <c r="O198" i="4"/>
  <c r="Q198" i="4" s="1"/>
  <c r="E198" i="4" l="1"/>
  <c r="C198" i="4" l="1"/>
  <c r="G199" i="4"/>
  <c r="I199" i="4" s="1"/>
  <c r="O199" i="4" l="1"/>
  <c r="Q199" i="4" s="1"/>
  <c r="K199" i="4"/>
  <c r="M199" i="4" s="1"/>
  <c r="E199" i="4" l="1"/>
  <c r="C199" i="4" l="1"/>
  <c r="G200" i="4"/>
  <c r="I200" i="4" s="1"/>
  <c r="O200" i="4" l="1"/>
  <c r="Q200" i="4" s="1"/>
  <c r="K200" i="4"/>
  <c r="M200" i="4" s="1"/>
  <c r="E200" i="4" s="1"/>
  <c r="C200" i="4" l="1"/>
  <c r="G201" i="4"/>
  <c r="I201" i="4" s="1"/>
  <c r="K201" i="4" l="1"/>
  <c r="M201" i="4" s="1"/>
  <c r="O201" i="4"/>
  <c r="Q201" i="4" s="1"/>
  <c r="E201" i="4" l="1"/>
  <c r="C201" i="4" l="1"/>
  <c r="G202" i="4"/>
  <c r="I202" i="4" s="1"/>
  <c r="K202" i="4" l="1"/>
  <c r="M202" i="4" s="1"/>
  <c r="O202" i="4"/>
  <c r="Q202" i="4" s="1"/>
  <c r="E202" i="4" l="1"/>
  <c r="C202" i="4" l="1"/>
  <c r="G203" i="4"/>
  <c r="I203" i="4" s="1"/>
  <c r="O203" i="4" l="1"/>
  <c r="Q203" i="4" s="1"/>
  <c r="K203" i="4"/>
  <c r="M203" i="4" s="1"/>
  <c r="E203" i="4" l="1"/>
  <c r="C203" i="4" l="1"/>
  <c r="G204" i="4"/>
  <c r="I204" i="4" s="1"/>
  <c r="K204" i="4" l="1"/>
  <c r="M204" i="4" s="1"/>
  <c r="O204" i="4"/>
  <c r="Q204" i="4" s="1"/>
  <c r="E204" i="4" l="1"/>
  <c r="C204" i="4" l="1"/>
  <c r="G205" i="4"/>
  <c r="I205" i="4" s="1"/>
  <c r="K205" i="4" l="1"/>
  <c r="M205" i="4" s="1"/>
  <c r="O205" i="4"/>
  <c r="Q205" i="4" s="1"/>
  <c r="E205" i="4" l="1"/>
  <c r="C205" i="4" l="1"/>
  <c r="G206" i="4"/>
  <c r="I206" i="4" s="1"/>
  <c r="K206" i="4" l="1"/>
  <c r="M206" i="4" s="1"/>
  <c r="O206" i="4"/>
  <c r="Q206" i="4" s="1"/>
  <c r="E206" i="4" l="1"/>
  <c r="C206" i="4" l="1"/>
  <c r="G207" i="4"/>
  <c r="I207" i="4" s="1"/>
  <c r="O207" i="4" l="1"/>
  <c r="Q207" i="4" s="1"/>
  <c r="K207" i="4"/>
  <c r="M207" i="4" s="1"/>
  <c r="E207" i="4" l="1"/>
  <c r="C207" i="4" l="1"/>
  <c r="G208" i="4"/>
  <c r="I208" i="4" s="1"/>
  <c r="O208" i="4" l="1"/>
  <c r="Q208" i="4" s="1"/>
  <c r="K208" i="4"/>
  <c r="M208" i="4" s="1"/>
  <c r="E208" i="4" l="1"/>
  <c r="C208" i="4" l="1"/>
  <c r="G209" i="4"/>
  <c r="I209" i="4" s="1"/>
  <c r="K209" i="4" l="1"/>
  <c r="M209" i="4" s="1"/>
  <c r="O209" i="4"/>
  <c r="Q209" i="4" s="1"/>
  <c r="E209" i="4" l="1"/>
  <c r="C209" i="4" l="1"/>
  <c r="G210" i="4"/>
  <c r="I210" i="4" s="1"/>
  <c r="K210" i="4" l="1"/>
  <c r="M210" i="4" s="1"/>
  <c r="O210" i="4"/>
  <c r="Q210" i="4" s="1"/>
  <c r="E210" i="4" l="1"/>
  <c r="C210" i="4" l="1"/>
  <c r="G211" i="4"/>
  <c r="I211" i="4" s="1"/>
  <c r="O211" i="4" l="1"/>
  <c r="Q211" i="4" s="1"/>
  <c r="K211" i="4"/>
  <c r="M211" i="4" s="1"/>
  <c r="E211" i="4" l="1"/>
  <c r="C211" i="4" l="1"/>
  <c r="G212" i="4"/>
  <c r="I212" i="4" s="1"/>
  <c r="K212" i="4" l="1"/>
  <c r="M212" i="4" s="1"/>
  <c r="O212" i="4"/>
  <c r="Q212" i="4" s="1"/>
  <c r="E212" i="4" l="1"/>
  <c r="C212" i="4" l="1"/>
  <c r="G213" i="4"/>
  <c r="I213" i="4" s="1"/>
  <c r="K213" i="4" l="1"/>
  <c r="M213" i="4" s="1"/>
  <c r="E213" i="4" s="1"/>
  <c r="O213" i="4"/>
  <c r="Q213" i="4" s="1"/>
  <c r="C213" i="4" l="1"/>
  <c r="G214" i="4"/>
  <c r="I214" i="4" s="1"/>
  <c r="K214" i="4" l="1"/>
  <c r="M214" i="4" s="1"/>
  <c r="O214" i="4"/>
  <c r="Q214" i="4" s="1"/>
  <c r="E214" i="4" l="1"/>
  <c r="C214" i="4" l="1"/>
  <c r="G215" i="4"/>
  <c r="I215" i="4" s="1"/>
  <c r="K215" i="4" l="1"/>
  <c r="M215" i="4" s="1"/>
  <c r="O215" i="4"/>
  <c r="Q215" i="4" s="1"/>
  <c r="E215" i="4" l="1"/>
  <c r="C215" i="4" l="1"/>
  <c r="G216" i="4"/>
  <c r="I216" i="4" s="1"/>
  <c r="O216" i="4" l="1"/>
  <c r="Q216" i="4" s="1"/>
  <c r="K216" i="4"/>
  <c r="M216" i="4" s="1"/>
  <c r="E216" i="4" l="1"/>
  <c r="C216" i="4" l="1"/>
  <c r="G217" i="4"/>
  <c r="I217" i="4" s="1"/>
  <c r="O217" i="4" l="1"/>
  <c r="Q217" i="4" s="1"/>
  <c r="K217" i="4"/>
  <c r="M217" i="4" s="1"/>
  <c r="E217" i="4" s="1"/>
  <c r="C217" i="4" l="1"/>
  <c r="G218" i="4"/>
  <c r="I218" i="4" s="1"/>
  <c r="K218" i="4" l="1"/>
  <c r="M218" i="4" s="1"/>
  <c r="O218" i="4"/>
  <c r="Q218" i="4" s="1"/>
  <c r="E218" i="4" l="1"/>
  <c r="C218" i="4" l="1"/>
  <c r="G219" i="4"/>
  <c r="I219" i="4" s="1"/>
  <c r="K219" i="4" l="1"/>
  <c r="M219" i="4" s="1"/>
  <c r="O219" i="4"/>
  <c r="Q219" i="4" s="1"/>
  <c r="E219" i="4" l="1"/>
  <c r="C219" i="4" l="1"/>
  <c r="G220" i="4"/>
  <c r="I220" i="4" s="1"/>
  <c r="K220" i="4" l="1"/>
  <c r="M220" i="4" s="1"/>
  <c r="O220" i="4"/>
  <c r="Q220" i="4" s="1"/>
  <c r="E220" i="4" l="1"/>
  <c r="C220" i="4" l="1"/>
  <c r="G221" i="4"/>
  <c r="I221" i="4" s="1"/>
  <c r="O221" i="4" l="1"/>
  <c r="Q221" i="4" s="1"/>
  <c r="K221" i="4"/>
  <c r="M221" i="4" s="1"/>
  <c r="E221" i="4" l="1"/>
  <c r="C221" i="4" l="1"/>
  <c r="G222" i="4"/>
  <c r="I222" i="4" s="1"/>
  <c r="K222" i="4" l="1"/>
  <c r="M222" i="4" s="1"/>
  <c r="O222" i="4"/>
  <c r="Q222" i="4" s="1"/>
  <c r="E222" i="4" l="1"/>
  <c r="C222" i="4" l="1"/>
  <c r="G223" i="4"/>
  <c r="I223" i="4" s="1"/>
  <c r="O223" i="4" l="1"/>
  <c r="Q223" i="4" s="1"/>
  <c r="K223" i="4"/>
  <c r="M223" i="4" s="1"/>
  <c r="E223" i="4" l="1"/>
  <c r="C223" i="4" l="1"/>
  <c r="G224" i="4"/>
  <c r="I224" i="4" s="1"/>
  <c r="O224" i="4" l="1"/>
  <c r="Q224" i="4" s="1"/>
  <c r="K224" i="4"/>
  <c r="M224" i="4" s="1"/>
  <c r="E224" i="4" l="1"/>
  <c r="C224" i="4" l="1"/>
  <c r="G225" i="4"/>
  <c r="I225" i="4" s="1"/>
  <c r="K225" i="4" l="1"/>
  <c r="M225" i="4" s="1"/>
  <c r="O225" i="4"/>
  <c r="Q225" i="4" s="1"/>
  <c r="E225" i="4" l="1"/>
  <c r="C225" i="4" l="1"/>
  <c r="G226" i="4"/>
  <c r="I226" i="4" s="1"/>
  <c r="K226" i="4" l="1"/>
  <c r="M226" i="4" s="1"/>
  <c r="O226" i="4"/>
  <c r="Q226" i="4" s="1"/>
  <c r="E226" i="4" s="1"/>
  <c r="C226" i="4" l="1"/>
  <c r="G227" i="4"/>
  <c r="I227" i="4" s="1"/>
  <c r="K227" i="4" l="1"/>
  <c r="M227" i="4" s="1"/>
  <c r="O227" i="4"/>
  <c r="Q227" i="4" s="1"/>
  <c r="E227" i="4"/>
  <c r="C227" i="4" s="1"/>
  <c r="G228" i="4" l="1"/>
  <c r="I228" i="4" s="1"/>
  <c r="O228" i="4" l="1"/>
  <c r="Q228" i="4" s="1"/>
  <c r="K228" i="4"/>
  <c r="M228" i="4" s="1"/>
  <c r="E228" i="4" l="1"/>
  <c r="C228" i="4" l="1"/>
  <c r="G229" i="4"/>
  <c r="I229" i="4" s="1"/>
  <c r="K229" i="4" l="1"/>
  <c r="M229" i="4" s="1"/>
  <c r="O229" i="4"/>
  <c r="Q229" i="4" s="1"/>
  <c r="E229" i="4" l="1"/>
  <c r="C229" i="4" l="1"/>
  <c r="G230" i="4"/>
  <c r="I230" i="4" s="1"/>
  <c r="K230" i="4" l="1"/>
  <c r="M230" i="4" s="1"/>
  <c r="O230" i="4"/>
  <c r="Q230" i="4" s="1"/>
  <c r="E230" i="4"/>
  <c r="C230" i="4" s="1"/>
  <c r="G231" i="4" l="1"/>
  <c r="I231" i="4" s="1"/>
  <c r="K231" i="4" l="1"/>
  <c r="M231" i="4" s="1"/>
  <c r="O231" i="4"/>
  <c r="Q231" i="4" s="1"/>
  <c r="E231" i="4"/>
  <c r="C231" i="4" s="1"/>
  <c r="G232" i="4" l="1"/>
  <c r="I232" i="4" s="1"/>
  <c r="O232" i="4" l="1"/>
  <c r="Q232" i="4" s="1"/>
  <c r="K232" i="4"/>
  <c r="M232" i="4" s="1"/>
  <c r="E232" i="4" l="1"/>
  <c r="C232" i="4" l="1"/>
  <c r="G233" i="4"/>
  <c r="I233" i="4" s="1"/>
  <c r="K233" i="4" l="1"/>
  <c r="M233" i="4" s="1"/>
  <c r="O233" i="4"/>
  <c r="Q233" i="4" s="1"/>
  <c r="E233" i="4" l="1"/>
  <c r="C233" i="4" l="1"/>
  <c r="G234" i="4"/>
  <c r="I234" i="4" s="1"/>
  <c r="K234" i="4" l="1"/>
  <c r="M234" i="4" s="1"/>
  <c r="O234" i="4"/>
  <c r="Q234" i="4" s="1"/>
  <c r="E234" i="4" l="1"/>
  <c r="C234" i="4" l="1"/>
  <c r="G235" i="4"/>
  <c r="I235" i="4" s="1"/>
  <c r="K235" i="4" l="1"/>
  <c r="M235" i="4" s="1"/>
  <c r="O235" i="4"/>
  <c r="Q235" i="4" s="1"/>
  <c r="E235" i="4"/>
  <c r="C235" i="4" s="1"/>
  <c r="G236" i="4" l="1"/>
  <c r="I236" i="4" s="1"/>
  <c r="O236" i="4" l="1"/>
  <c r="Q236" i="4" s="1"/>
  <c r="K236" i="4"/>
  <c r="M236" i="4" s="1"/>
  <c r="E236" i="4" l="1"/>
  <c r="C236" i="4" l="1"/>
  <c r="G237" i="4"/>
  <c r="I237" i="4" s="1"/>
  <c r="K237" i="4" l="1"/>
  <c r="M237" i="4" s="1"/>
  <c r="O237" i="4"/>
  <c r="Q237" i="4" s="1"/>
  <c r="E237" i="4" l="1"/>
  <c r="C237" i="4" l="1"/>
  <c r="G238" i="4"/>
  <c r="I238" i="4" s="1"/>
  <c r="K238" i="4" l="1"/>
  <c r="M238" i="4" s="1"/>
  <c r="O238" i="4"/>
  <c r="Q238" i="4" s="1"/>
  <c r="E238" i="4" l="1"/>
  <c r="C238" i="4" l="1"/>
  <c r="G239" i="4"/>
  <c r="I239" i="4" s="1"/>
  <c r="K239" i="4" l="1"/>
  <c r="M239" i="4" s="1"/>
  <c r="O239" i="4"/>
  <c r="Q239" i="4" s="1"/>
  <c r="E239" i="4" l="1"/>
  <c r="C239" i="4" l="1"/>
  <c r="G240" i="4"/>
  <c r="I240" i="4" s="1"/>
  <c r="K240" i="4" l="1"/>
  <c r="M240" i="4" s="1"/>
  <c r="O240" i="4"/>
  <c r="Q240" i="4" s="1"/>
  <c r="E240" i="4"/>
  <c r="C240" i="4" s="1"/>
  <c r="G241" i="4"/>
  <c r="I241" i="4" s="1"/>
  <c r="O241" i="4" l="1"/>
  <c r="K241" i="4"/>
  <c r="Q241" i="4"/>
  <c r="M241" i="4"/>
  <c r="E241" i="4" l="1"/>
  <c r="C241" i="4" l="1"/>
  <c r="G242" i="4"/>
  <c r="I242" i="4" s="1"/>
  <c r="O242" i="4" l="1"/>
  <c r="Q242" i="4" s="1"/>
  <c r="K242" i="4"/>
  <c r="M242" i="4" s="1"/>
  <c r="E242" i="4" l="1"/>
  <c r="C242" i="4" l="1"/>
  <c r="G243" i="4"/>
  <c r="I243" i="4" s="1"/>
  <c r="K243" i="4" l="1"/>
  <c r="M243" i="4" s="1"/>
  <c r="O243" i="4"/>
  <c r="Q243" i="4" s="1"/>
  <c r="E243" i="4" l="1"/>
  <c r="C243" i="4" l="1"/>
  <c r="G244" i="4"/>
  <c r="I244" i="4" s="1"/>
  <c r="K244" i="4" l="1"/>
  <c r="M244" i="4" s="1"/>
  <c r="O244" i="4"/>
  <c r="Q244" i="4" s="1"/>
  <c r="E244" i="4" l="1"/>
  <c r="C244" i="4" l="1"/>
  <c r="G245" i="4"/>
  <c r="I245" i="4" s="1"/>
  <c r="K245" i="4" l="1"/>
  <c r="M245" i="4" s="1"/>
  <c r="O245" i="4"/>
  <c r="Q245" i="4" s="1"/>
  <c r="E245" i="4"/>
  <c r="C245" i="4" s="1"/>
  <c r="G246" i="4" l="1"/>
  <c r="I246" i="4" s="1"/>
  <c r="K246" i="4" l="1"/>
  <c r="M246" i="4" s="1"/>
  <c r="O246" i="4"/>
  <c r="Q246" i="4" s="1"/>
  <c r="E246" i="4"/>
  <c r="C246" i="4" s="1"/>
  <c r="G247" i="4" l="1"/>
  <c r="I247" i="4" s="1"/>
  <c r="K247" i="4" l="1"/>
  <c r="M247" i="4" s="1"/>
  <c r="O247" i="4"/>
  <c r="Q247" i="4" s="1"/>
  <c r="E247" i="4" l="1"/>
  <c r="C247" i="4" l="1"/>
  <c r="G248" i="4"/>
  <c r="I248" i="4" s="1"/>
  <c r="K248" i="4" l="1"/>
  <c r="M248" i="4" s="1"/>
  <c r="O248" i="4"/>
  <c r="Q248" i="4" s="1"/>
  <c r="E248" i="4" l="1"/>
  <c r="C248" i="4" l="1"/>
  <c r="G249" i="4"/>
  <c r="I249" i="4" s="1"/>
  <c r="O249" i="4" l="1"/>
  <c r="Q249" i="4" s="1"/>
  <c r="K249" i="4"/>
  <c r="M249" i="4" s="1"/>
  <c r="E249" i="4" l="1"/>
  <c r="C249" i="4" l="1"/>
  <c r="G250" i="4"/>
  <c r="I250" i="4" s="1"/>
  <c r="O250" i="4" l="1"/>
  <c r="Q250" i="4" s="1"/>
  <c r="K250" i="4"/>
  <c r="M250" i="4" s="1"/>
  <c r="E250" i="4" l="1"/>
  <c r="C250" i="4" l="1"/>
  <c r="G251" i="4"/>
  <c r="I251" i="4" s="1"/>
  <c r="K251" i="4" l="1"/>
  <c r="M251" i="4" s="1"/>
  <c r="O251" i="4"/>
  <c r="Q251" i="4" s="1"/>
  <c r="E251" i="4" l="1"/>
  <c r="C251" i="4" l="1"/>
  <c r="G252" i="4"/>
  <c r="I252" i="4" s="1"/>
  <c r="K252" i="4" l="1"/>
  <c r="M252" i="4" s="1"/>
  <c r="O252" i="4"/>
  <c r="Q252" i="4" s="1"/>
  <c r="E252" i="4" l="1"/>
  <c r="C252" i="4" l="1"/>
  <c r="G253" i="4"/>
  <c r="I253" i="4" s="1"/>
  <c r="K253" i="4" l="1"/>
  <c r="M253" i="4" s="1"/>
  <c r="O253" i="4"/>
  <c r="Q253" i="4" s="1"/>
  <c r="E253" i="4"/>
  <c r="C253" i="4" s="1"/>
  <c r="G254" i="4" l="1"/>
  <c r="I254" i="4" s="1"/>
  <c r="K254" i="4" l="1"/>
  <c r="M254" i="4" s="1"/>
  <c r="O254" i="4"/>
  <c r="Q254" i="4" s="1"/>
  <c r="E254" i="4"/>
  <c r="C254" i="4" s="1"/>
  <c r="G255" i="4" l="1"/>
  <c r="I255" i="4" s="1"/>
  <c r="K255" i="4" l="1"/>
  <c r="M255" i="4" s="1"/>
  <c r="E255" i="4" s="1"/>
  <c r="O255" i="4"/>
  <c r="Q255" i="4" s="1"/>
  <c r="C255" i="4" l="1"/>
  <c r="G256" i="4"/>
  <c r="I256" i="4" s="1"/>
  <c r="K256" i="4" l="1"/>
  <c r="M256" i="4" s="1"/>
  <c r="O256" i="4"/>
  <c r="Q256" i="4" s="1"/>
  <c r="E256" i="4"/>
  <c r="C256" i="4" s="1"/>
  <c r="G257" i="4"/>
  <c r="I257" i="4"/>
  <c r="O257" i="4" l="1"/>
  <c r="K257" i="4"/>
  <c r="Q257" i="4"/>
  <c r="M257" i="4"/>
  <c r="E257" i="4" l="1"/>
  <c r="C257" i="4" l="1"/>
  <c r="G258" i="4"/>
  <c r="I258" i="4" s="1"/>
  <c r="O258" i="4" l="1"/>
  <c r="Q258" i="4" s="1"/>
  <c r="K258" i="4"/>
  <c r="M258" i="4" s="1"/>
  <c r="E258" i="4" l="1"/>
  <c r="C258" i="4" l="1"/>
  <c r="G259" i="4"/>
  <c r="I259" i="4" s="1"/>
  <c r="K259" i="4" l="1"/>
  <c r="M259" i="4" s="1"/>
  <c r="O259" i="4"/>
  <c r="Q259" i="4" s="1"/>
  <c r="E259" i="4" l="1"/>
  <c r="C259" i="4" l="1"/>
  <c r="G260" i="4"/>
  <c r="I260" i="4" s="1"/>
  <c r="K260" i="4" l="1"/>
  <c r="M260" i="4" s="1"/>
  <c r="O260" i="4"/>
  <c r="Q260" i="4" s="1"/>
  <c r="E260" i="4" l="1"/>
  <c r="C260" i="4" l="1"/>
  <c r="G261" i="4"/>
  <c r="I261" i="4" s="1"/>
  <c r="K261" i="4" l="1"/>
  <c r="M261" i="4" s="1"/>
  <c r="O261" i="4"/>
  <c r="Q261" i="4" s="1"/>
  <c r="E261" i="4" l="1"/>
  <c r="C261" i="4" l="1"/>
  <c r="G262" i="4"/>
  <c r="I262" i="4" s="1"/>
  <c r="K262" i="4" l="1"/>
  <c r="M262" i="4" s="1"/>
  <c r="O262" i="4"/>
  <c r="Q262" i="4" s="1"/>
  <c r="E262" i="4" l="1"/>
  <c r="C262" i="4" l="1"/>
  <c r="G263" i="4"/>
  <c r="I263" i="4" s="1"/>
  <c r="K263" i="4" l="1"/>
  <c r="M263" i="4" s="1"/>
  <c r="O263" i="4"/>
  <c r="Q263" i="4" s="1"/>
  <c r="E263" i="4" s="1"/>
  <c r="C263" i="4" l="1"/>
  <c r="G264" i="4"/>
  <c r="I264" i="4" s="1"/>
  <c r="K264" i="4" l="1"/>
  <c r="M264" i="4" s="1"/>
  <c r="O264" i="4"/>
  <c r="Q264" i="4" s="1"/>
  <c r="E264" i="4"/>
  <c r="C264" i="4" s="1"/>
  <c r="G265" i="4" l="1"/>
  <c r="I265" i="4" s="1"/>
  <c r="O265" i="4" l="1"/>
  <c r="Q265" i="4" s="1"/>
  <c r="K265" i="4"/>
  <c r="M265" i="4" s="1"/>
  <c r="E265" i="4" s="1"/>
  <c r="C265" i="4" l="1"/>
  <c r="G266" i="4"/>
  <c r="I266" i="4" s="1"/>
  <c r="O266" i="4" l="1"/>
  <c r="Q266" i="4" s="1"/>
  <c r="K266" i="4"/>
  <c r="M266" i="4" s="1"/>
  <c r="E266" i="4" l="1"/>
  <c r="C266" i="4" l="1"/>
  <c r="G267" i="4"/>
  <c r="I267" i="4" s="1"/>
  <c r="K267" i="4" l="1"/>
  <c r="M267" i="4" s="1"/>
  <c r="O267" i="4"/>
  <c r="Q267" i="4" s="1"/>
  <c r="E267" i="4" l="1"/>
  <c r="C267" i="4" l="1"/>
  <c r="G268" i="4"/>
  <c r="I268" i="4" s="1"/>
  <c r="K268" i="4" l="1"/>
  <c r="M268" i="4" s="1"/>
  <c r="O268" i="4"/>
  <c r="Q268" i="4" s="1"/>
  <c r="E268" i="4" l="1"/>
  <c r="C268" i="4" l="1"/>
  <c r="G269" i="4"/>
  <c r="I269" i="4" s="1"/>
  <c r="O269" i="4" l="1"/>
  <c r="Q269" i="4" s="1"/>
  <c r="K269" i="4"/>
  <c r="M269" i="4" s="1"/>
  <c r="E269" i="4" l="1"/>
  <c r="C269" i="4" l="1"/>
  <c r="G270" i="4"/>
  <c r="I270" i="4" s="1"/>
  <c r="O270" i="4" l="1"/>
  <c r="Q270" i="4" s="1"/>
  <c r="K270" i="4"/>
  <c r="M270" i="4" s="1"/>
  <c r="E270" i="4" l="1"/>
  <c r="C270" i="4" l="1"/>
  <c r="G271" i="4"/>
  <c r="I271" i="4" s="1"/>
  <c r="K271" i="4" l="1"/>
  <c r="M271" i="4" s="1"/>
  <c r="O271" i="4"/>
  <c r="Q271" i="4" s="1"/>
  <c r="E271" i="4" l="1"/>
  <c r="C271" i="4" l="1"/>
  <c r="G272" i="4"/>
  <c r="I272" i="4" s="1"/>
  <c r="K272" i="4" l="1"/>
  <c r="M272" i="4" s="1"/>
  <c r="O272" i="4"/>
  <c r="Q272" i="4" s="1"/>
  <c r="E272" i="4" l="1"/>
  <c r="C272" i="4" l="1"/>
  <c r="G273" i="4"/>
  <c r="I273" i="4" s="1"/>
  <c r="O273" i="4" l="1"/>
  <c r="Q273" i="4" s="1"/>
  <c r="K273" i="4"/>
  <c r="M273" i="4" s="1"/>
  <c r="E273" i="4"/>
  <c r="C273" i="4" s="1"/>
  <c r="G274" i="4" l="1"/>
  <c r="I274" i="4" s="1"/>
  <c r="O274" i="4" l="1"/>
  <c r="Q274" i="4" s="1"/>
  <c r="K274" i="4"/>
  <c r="M274" i="4" s="1"/>
  <c r="E274" i="4" l="1"/>
  <c r="C274" i="4" l="1"/>
  <c r="G275" i="4"/>
  <c r="I275" i="4" s="1"/>
  <c r="K275" i="4" l="1"/>
  <c r="M275" i="4" s="1"/>
  <c r="O275" i="4"/>
  <c r="Q275" i="4" s="1"/>
  <c r="E275" i="4" l="1"/>
  <c r="C275" i="4" l="1"/>
  <c r="G276" i="4"/>
  <c r="I276" i="4" s="1"/>
  <c r="K276" i="4" l="1"/>
  <c r="M276" i="4" s="1"/>
  <c r="O276" i="4"/>
  <c r="Q276" i="4" s="1"/>
  <c r="E276" i="4" l="1"/>
  <c r="C276" i="4" l="1"/>
  <c r="G277" i="4"/>
  <c r="I277" i="4" s="1"/>
  <c r="K277" i="4" l="1"/>
  <c r="M277" i="4" s="1"/>
  <c r="O277" i="4"/>
  <c r="Q277" i="4" s="1"/>
  <c r="E277" i="4" l="1"/>
  <c r="C277" i="4" l="1"/>
  <c r="G278" i="4"/>
  <c r="I278" i="4" s="1"/>
  <c r="O278" i="4" l="1"/>
  <c r="Q278" i="4" s="1"/>
  <c r="K278" i="4"/>
  <c r="M278" i="4" s="1"/>
  <c r="E278" i="4" l="1"/>
  <c r="C278" i="4" l="1"/>
  <c r="G279" i="4"/>
  <c r="I279" i="4" s="1"/>
  <c r="K279" i="4" l="1"/>
  <c r="M279" i="4" s="1"/>
  <c r="O279" i="4"/>
  <c r="Q279" i="4" s="1"/>
  <c r="E279" i="4"/>
  <c r="C279" i="4" s="1"/>
  <c r="G280" i="4" l="1"/>
  <c r="I280" i="4" s="1"/>
  <c r="K280" i="4" l="1"/>
  <c r="M280" i="4" s="1"/>
  <c r="O280" i="4"/>
  <c r="Q280" i="4" s="1"/>
  <c r="E280" i="4" s="1"/>
  <c r="C280" i="4" l="1"/>
  <c r="G281" i="4"/>
  <c r="I281" i="4" s="1"/>
  <c r="O281" i="4" l="1"/>
  <c r="Q281" i="4" s="1"/>
  <c r="K281" i="4"/>
  <c r="M281" i="4" s="1"/>
  <c r="E281" i="4" l="1"/>
  <c r="C281" i="4" l="1"/>
  <c r="G282" i="4"/>
  <c r="I282" i="4" s="1"/>
  <c r="O282" i="4" l="1"/>
  <c r="Q282" i="4" s="1"/>
  <c r="K282" i="4"/>
  <c r="M282" i="4" s="1"/>
  <c r="E282" i="4"/>
  <c r="C282" i="4" s="1"/>
  <c r="G283" i="4"/>
  <c r="I283" i="4" s="1"/>
  <c r="O283" i="4" l="1"/>
  <c r="K283" i="4"/>
  <c r="M283" i="4" s="1"/>
  <c r="Q283" i="4"/>
  <c r="E283" i="4" l="1"/>
  <c r="C283" i="4" l="1"/>
  <c r="G284" i="4"/>
  <c r="I284" i="4" s="1"/>
  <c r="K284" i="4" l="1"/>
  <c r="M284" i="4" s="1"/>
  <c r="O284" i="4"/>
  <c r="Q284" i="4" s="1"/>
  <c r="E284" i="4"/>
  <c r="C284" i="4" s="1"/>
  <c r="G285" i="4"/>
  <c r="I285" i="4" s="1"/>
  <c r="K285" i="4" l="1"/>
  <c r="O285" i="4"/>
  <c r="Q285" i="4"/>
  <c r="M285" i="4"/>
  <c r="E285" i="4" l="1"/>
  <c r="C285" i="4" l="1"/>
  <c r="G286" i="4"/>
  <c r="I286" i="4" s="1"/>
  <c r="O286" i="4" l="1"/>
  <c r="Q286" i="4" s="1"/>
  <c r="K286" i="4"/>
  <c r="M286" i="4" s="1"/>
  <c r="E286" i="4" l="1"/>
  <c r="C286" i="4" l="1"/>
  <c r="G287" i="4"/>
  <c r="I287" i="4" s="1"/>
  <c r="K287" i="4" l="1"/>
  <c r="M287" i="4" s="1"/>
  <c r="O287" i="4"/>
  <c r="Q287" i="4" s="1"/>
  <c r="E287" i="4" l="1"/>
  <c r="C287" i="4" l="1"/>
  <c r="G288" i="4"/>
  <c r="I288" i="4" s="1"/>
  <c r="K288" i="4" l="1"/>
  <c r="M288" i="4" s="1"/>
  <c r="O288" i="4"/>
  <c r="Q288" i="4" s="1"/>
  <c r="E288" i="4" l="1"/>
  <c r="C288" i="4" l="1"/>
  <c r="G289" i="4"/>
  <c r="I289" i="4" s="1"/>
  <c r="K289" i="4" l="1"/>
  <c r="M289" i="4" s="1"/>
  <c r="O289" i="4"/>
  <c r="Q289" i="4" s="1"/>
  <c r="E289" i="4" l="1"/>
  <c r="C289" i="4" l="1"/>
  <c r="G290" i="4"/>
  <c r="I290" i="4" s="1"/>
  <c r="K290" i="4" l="1"/>
  <c r="M290" i="4" s="1"/>
  <c r="O290" i="4"/>
  <c r="Q290" i="4" s="1"/>
  <c r="E290" i="4" l="1"/>
  <c r="C290" i="4" l="1"/>
  <c r="G291" i="4"/>
  <c r="I291" i="4" s="1"/>
  <c r="O291" i="4" l="1"/>
  <c r="Q291" i="4" s="1"/>
  <c r="K291" i="4"/>
  <c r="M291" i="4" s="1"/>
  <c r="E291" i="4" l="1"/>
  <c r="C291" i="4" l="1"/>
  <c r="G292" i="4"/>
  <c r="I292" i="4" s="1"/>
  <c r="O292" i="4" l="1"/>
  <c r="Q292" i="4" s="1"/>
  <c r="K292" i="4"/>
  <c r="M292" i="4" s="1"/>
  <c r="E292" i="4" l="1"/>
  <c r="C292" i="4" l="1"/>
  <c r="G293" i="4"/>
  <c r="I293" i="4" s="1"/>
  <c r="K293" i="4" l="1"/>
  <c r="M293" i="4" s="1"/>
  <c r="O293" i="4"/>
  <c r="Q293" i="4" s="1"/>
  <c r="E293" i="4" l="1"/>
  <c r="C293" i="4" l="1"/>
  <c r="G294" i="4"/>
  <c r="I294" i="4" s="1"/>
  <c r="K294" i="4" l="1"/>
  <c r="M294" i="4" s="1"/>
  <c r="O294" i="4"/>
  <c r="Q294" i="4" s="1"/>
  <c r="E294" i="4" l="1"/>
  <c r="C294" i="4" l="1"/>
  <c r="G295" i="4"/>
  <c r="I295" i="4" s="1"/>
  <c r="K295" i="4" l="1"/>
  <c r="M295" i="4" s="1"/>
  <c r="O295" i="4"/>
  <c r="Q295" i="4" s="1"/>
  <c r="E295" i="4"/>
  <c r="C295" i="4" s="1"/>
  <c r="G296" i="4" l="1"/>
  <c r="I296" i="4" s="1"/>
  <c r="K296" i="4" l="1"/>
  <c r="M296" i="4" s="1"/>
  <c r="O296" i="4"/>
  <c r="Q296" i="4" s="1"/>
  <c r="E296" i="4" s="1"/>
  <c r="C296" i="4" l="1"/>
  <c r="G297" i="4"/>
  <c r="I297" i="4" s="1"/>
  <c r="K297" i="4" l="1"/>
  <c r="M297" i="4" s="1"/>
  <c r="O297" i="4"/>
  <c r="Q297" i="4" s="1"/>
  <c r="E297" i="4" l="1"/>
  <c r="C297" i="4" l="1"/>
  <c r="G298" i="4"/>
  <c r="I298" i="4" s="1"/>
  <c r="K298" i="4" l="1"/>
  <c r="M298" i="4" s="1"/>
  <c r="O298" i="4"/>
  <c r="Q298" i="4" s="1"/>
  <c r="E298" i="4"/>
  <c r="C298" i="4" s="1"/>
  <c r="G299" i="4"/>
  <c r="I299" i="4" s="1"/>
  <c r="O299" i="4" l="1"/>
  <c r="K299" i="4"/>
  <c r="Q299" i="4"/>
  <c r="M299" i="4"/>
  <c r="E299" i="4" l="1"/>
  <c r="C299" i="4" l="1"/>
  <c r="G300" i="4"/>
  <c r="I300" i="4" s="1"/>
  <c r="O300" i="4" l="1"/>
  <c r="Q300" i="4" s="1"/>
  <c r="K300" i="4"/>
  <c r="M300" i="4" s="1"/>
  <c r="E300" i="4" l="1"/>
  <c r="C300" i="4" l="1"/>
  <c r="G301" i="4"/>
  <c r="I301" i="4" s="1"/>
  <c r="K301" i="4" l="1"/>
  <c r="M301" i="4" s="1"/>
  <c r="O301" i="4"/>
  <c r="Q301" i="4" s="1"/>
  <c r="E301" i="4" l="1"/>
  <c r="C301" i="4" l="1"/>
  <c r="G302" i="4"/>
  <c r="I302" i="4" s="1"/>
  <c r="K302" i="4" l="1"/>
  <c r="M302" i="4" s="1"/>
  <c r="O302" i="4"/>
  <c r="Q302" i="4" s="1"/>
  <c r="E302" i="4" l="1"/>
  <c r="C302" i="4" l="1"/>
  <c r="G303" i="4"/>
  <c r="I303" i="4" s="1"/>
  <c r="K303" i="4" l="1"/>
  <c r="M303" i="4" s="1"/>
  <c r="O303" i="4"/>
  <c r="Q303" i="4" s="1"/>
  <c r="E303" i="4" l="1"/>
  <c r="C303" i="4" l="1"/>
  <c r="G304" i="4"/>
  <c r="I304" i="4" s="1"/>
  <c r="K304" i="4" l="1"/>
  <c r="M304" i="4" s="1"/>
  <c r="O304" i="4"/>
  <c r="Q304" i="4" s="1"/>
  <c r="E304" i="4" l="1"/>
  <c r="C304" i="4" l="1"/>
  <c r="G305" i="4"/>
  <c r="I305" i="4" s="1"/>
  <c r="K305" i="4" l="1"/>
  <c r="M305" i="4" s="1"/>
  <c r="O305" i="4"/>
  <c r="Q305" i="4" s="1"/>
  <c r="E305" i="4" l="1"/>
  <c r="C305" i="4" l="1"/>
  <c r="G306" i="4"/>
  <c r="I306" i="4" s="1"/>
  <c r="K306" i="4" l="1"/>
  <c r="M306" i="4" s="1"/>
  <c r="O306" i="4"/>
  <c r="Q306" i="4" s="1"/>
  <c r="E306" i="4" l="1"/>
  <c r="C306" i="4" l="1"/>
  <c r="G307" i="4"/>
  <c r="I307" i="4" s="1"/>
  <c r="O307" i="4" l="1"/>
  <c r="Q307" i="4" s="1"/>
  <c r="K307" i="4"/>
  <c r="M307" i="4" s="1"/>
  <c r="E307" i="4" l="1"/>
  <c r="C307" i="4" l="1"/>
  <c r="G308" i="4"/>
  <c r="I308" i="4" s="1"/>
  <c r="O308" i="4" l="1"/>
  <c r="Q308" i="4" s="1"/>
  <c r="K308" i="4"/>
  <c r="M308" i="4" s="1"/>
  <c r="E308" i="4" l="1"/>
  <c r="C308" i="4" l="1"/>
  <c r="G309" i="4"/>
  <c r="I309" i="4" s="1"/>
  <c r="K309" i="4" l="1"/>
  <c r="M309" i="4" s="1"/>
  <c r="O309" i="4"/>
  <c r="Q309" i="4" s="1"/>
  <c r="E309" i="4" l="1"/>
  <c r="C309" i="4" l="1"/>
  <c r="G310" i="4"/>
  <c r="I310" i="4" s="1"/>
  <c r="K310" i="4" l="1"/>
  <c r="M310" i="4" s="1"/>
  <c r="O310" i="4"/>
  <c r="Q310" i="4" s="1"/>
  <c r="E310" i="4" l="1"/>
  <c r="C310" i="4" l="1"/>
  <c r="G311" i="4"/>
  <c r="I311" i="4" s="1"/>
  <c r="K311" i="4" l="1"/>
  <c r="M311" i="4" s="1"/>
  <c r="O311" i="4"/>
  <c r="Q311" i="4" s="1"/>
  <c r="E311" i="4" l="1"/>
  <c r="C311" i="4" l="1"/>
  <c r="G312" i="4"/>
  <c r="I312" i="4" s="1"/>
  <c r="K312" i="4" l="1"/>
  <c r="M312" i="4" s="1"/>
  <c r="O312" i="4"/>
  <c r="Q312" i="4" s="1"/>
  <c r="E312" i="4" s="1"/>
  <c r="C312" i="4" l="1"/>
  <c r="G313" i="4"/>
  <c r="I313" i="4" s="1"/>
  <c r="K313" i="4" l="1"/>
  <c r="M313" i="4" s="1"/>
  <c r="O313" i="4"/>
  <c r="Q313" i="4" s="1"/>
  <c r="E313" i="4" s="1"/>
  <c r="C313" i="4" l="1"/>
  <c r="G314" i="4"/>
  <c r="I314" i="4" s="1"/>
  <c r="K314" i="4" l="1"/>
  <c r="M314" i="4" s="1"/>
  <c r="O314" i="4"/>
  <c r="Q314" i="4" s="1"/>
  <c r="E314" i="4" l="1"/>
  <c r="C314" i="4" l="1"/>
  <c r="G315" i="4"/>
  <c r="I315" i="4" s="1"/>
  <c r="O315" i="4" l="1"/>
  <c r="Q315" i="4" s="1"/>
  <c r="K315" i="4"/>
  <c r="M315" i="4" s="1"/>
  <c r="E315" i="4" s="1"/>
  <c r="C315" i="4" l="1"/>
  <c r="G316" i="4"/>
  <c r="I316" i="4" s="1"/>
  <c r="O316" i="4" l="1"/>
  <c r="Q316" i="4" s="1"/>
  <c r="K316" i="4"/>
  <c r="M316" i="4" s="1"/>
  <c r="E316" i="4" l="1"/>
  <c r="C316" i="4" l="1"/>
  <c r="G317" i="4"/>
  <c r="I317" i="4" s="1"/>
  <c r="K317" i="4" l="1"/>
  <c r="M317" i="4" s="1"/>
  <c r="O317" i="4"/>
  <c r="Q317" i="4" s="1"/>
  <c r="E317" i="4" l="1"/>
  <c r="C317" i="4" l="1"/>
  <c r="G318" i="4"/>
  <c r="I318" i="4" s="1"/>
  <c r="K318" i="4" l="1"/>
  <c r="M318" i="4" s="1"/>
  <c r="O318" i="4"/>
  <c r="Q318" i="4" s="1"/>
  <c r="E318" i="4" l="1"/>
  <c r="C318" i="4" l="1"/>
  <c r="G319" i="4"/>
  <c r="I319" i="4" s="1"/>
  <c r="K319" i="4" l="1"/>
  <c r="M319" i="4" s="1"/>
  <c r="O319" i="4"/>
  <c r="Q319" i="4" s="1"/>
  <c r="E319" i="4"/>
  <c r="C319" i="4" s="1"/>
  <c r="G320" i="4" l="1"/>
  <c r="I320" i="4" s="1"/>
  <c r="K320" i="4" l="1"/>
  <c r="M320" i="4" s="1"/>
  <c r="O320" i="4"/>
  <c r="Q320" i="4" s="1"/>
  <c r="E320" i="4" l="1"/>
  <c r="C320" i="4" l="1"/>
  <c r="G321" i="4"/>
  <c r="I321" i="4" s="1"/>
  <c r="K321" i="4" l="1"/>
  <c r="M321" i="4" s="1"/>
  <c r="O321" i="4"/>
  <c r="Q321" i="4" s="1"/>
  <c r="E321" i="4" l="1"/>
  <c r="C321" i="4" l="1"/>
  <c r="G322" i="4"/>
  <c r="I322" i="4" s="1"/>
  <c r="K322" i="4" l="1"/>
  <c r="M322" i="4" s="1"/>
  <c r="O322" i="4"/>
  <c r="Q322" i="4" s="1"/>
  <c r="E322" i="4" l="1"/>
  <c r="C322" i="4" l="1"/>
  <c r="G323" i="4"/>
  <c r="I323" i="4" s="1"/>
  <c r="O323" i="4" l="1"/>
  <c r="Q323" i="4" s="1"/>
  <c r="K323" i="4"/>
  <c r="M323" i="4" s="1"/>
  <c r="E323" i="4" l="1"/>
  <c r="C323" i="4" l="1"/>
  <c r="G324" i="4"/>
  <c r="I324" i="4" s="1"/>
  <c r="O324" i="4" l="1"/>
  <c r="Q324" i="4" s="1"/>
  <c r="K324" i="4"/>
  <c r="M324" i="4" s="1"/>
  <c r="E324" i="4" l="1"/>
  <c r="C324" i="4" l="1"/>
  <c r="G325" i="4"/>
  <c r="I325" i="4" s="1"/>
  <c r="K325" i="4" l="1"/>
  <c r="M325" i="4" s="1"/>
  <c r="O325" i="4"/>
  <c r="Q325" i="4" s="1"/>
  <c r="E325" i="4" l="1"/>
  <c r="C325" i="4" l="1"/>
  <c r="G326" i="4"/>
  <c r="I326" i="4" s="1"/>
  <c r="K326" i="4" l="1"/>
  <c r="M326" i="4" s="1"/>
  <c r="O326" i="4"/>
  <c r="Q326" i="4" s="1"/>
  <c r="E326" i="4" l="1"/>
  <c r="C326" i="4" l="1"/>
  <c r="G327" i="4"/>
  <c r="I327" i="4" s="1"/>
  <c r="K327" i="4" l="1"/>
  <c r="M327" i="4" s="1"/>
  <c r="O327" i="4"/>
  <c r="Q327" i="4" s="1"/>
  <c r="E327" i="4"/>
  <c r="C327" i="4" s="1"/>
  <c r="G328" i="4" l="1"/>
  <c r="I328" i="4" s="1"/>
  <c r="K328" i="4" l="1"/>
  <c r="M328" i="4" s="1"/>
  <c r="O328" i="4"/>
  <c r="Q328" i="4" s="1"/>
  <c r="E328" i="4"/>
  <c r="C328" i="4" s="1"/>
  <c r="G329" i="4"/>
  <c r="I329" i="4" s="1"/>
  <c r="K329" i="4" l="1"/>
  <c r="O329" i="4"/>
  <c r="Q329" i="4"/>
  <c r="M329" i="4"/>
  <c r="E329" i="4" l="1"/>
  <c r="C329" i="4" l="1"/>
  <c r="G330" i="4"/>
  <c r="I330" i="4" s="1"/>
  <c r="K330" i="4" l="1"/>
  <c r="M330" i="4" s="1"/>
  <c r="O330" i="4"/>
  <c r="Q330" i="4" s="1"/>
  <c r="E330" i="4"/>
  <c r="C330" i="4" s="1"/>
  <c r="G331" i="4"/>
  <c r="I331" i="4" s="1"/>
  <c r="O331" i="4" l="1"/>
  <c r="K331" i="4"/>
  <c r="Q331" i="4"/>
  <c r="M331" i="4"/>
  <c r="E331" i="4" l="1"/>
  <c r="C331" i="4" l="1"/>
  <c r="G332" i="4"/>
  <c r="I332" i="4" s="1"/>
  <c r="O332" i="4" l="1"/>
  <c r="Q332" i="4" s="1"/>
  <c r="K332" i="4"/>
  <c r="M332" i="4" s="1"/>
  <c r="E332" i="4" l="1"/>
  <c r="C332" i="4" l="1"/>
  <c r="G333" i="4"/>
  <c r="I333" i="4" s="1"/>
  <c r="K333" i="4" l="1"/>
  <c r="M333" i="4" s="1"/>
  <c r="O333" i="4"/>
  <c r="Q333" i="4" s="1"/>
  <c r="E333" i="4" l="1"/>
  <c r="C333" i="4" l="1"/>
  <c r="G334" i="4"/>
  <c r="I334" i="4" s="1"/>
  <c r="K334" i="4" l="1"/>
  <c r="M334" i="4" s="1"/>
  <c r="O334" i="4"/>
  <c r="Q334" i="4" s="1"/>
  <c r="E334" i="4" l="1"/>
  <c r="C334" i="4" l="1"/>
  <c r="G335" i="4"/>
  <c r="I335" i="4" s="1"/>
  <c r="K335" i="4" l="1"/>
  <c r="M335" i="4" s="1"/>
  <c r="O335" i="4"/>
  <c r="Q335" i="4" s="1"/>
  <c r="E335" i="4" l="1"/>
  <c r="C335" i="4" l="1"/>
  <c r="G336" i="4"/>
  <c r="I336" i="4" s="1"/>
  <c r="K336" i="4" l="1"/>
  <c r="M336" i="4" s="1"/>
  <c r="O336" i="4"/>
  <c r="Q336" i="4" s="1"/>
  <c r="E336" i="4"/>
  <c r="C336" i="4" s="1"/>
  <c r="G337" i="4"/>
  <c r="I337" i="4" s="1"/>
  <c r="K337" i="4" l="1"/>
  <c r="O337" i="4"/>
  <c r="Q337" i="4"/>
  <c r="M337" i="4"/>
  <c r="E337" i="4" l="1"/>
  <c r="C337" i="4" l="1"/>
  <c r="G338" i="4"/>
  <c r="I338" i="4" s="1"/>
  <c r="K338" i="4" l="1"/>
  <c r="M338" i="4" s="1"/>
  <c r="O338" i="4"/>
  <c r="Q338" i="4" s="1"/>
  <c r="E338" i="4"/>
  <c r="C338" i="4" s="1"/>
  <c r="G339" i="4"/>
  <c r="I339" i="4" s="1"/>
  <c r="O339" i="4" l="1"/>
  <c r="K339" i="4"/>
  <c r="I41" i="4"/>
  <c r="Q339" i="4"/>
  <c r="Q41" i="4" s="1"/>
  <c r="M339" i="4"/>
  <c r="E339" i="4" s="1"/>
  <c r="C339" i="4" s="1"/>
</calcChain>
</file>

<file path=xl/comments1.xml><?xml version="1.0" encoding="utf-8"?>
<comments xmlns="http://schemas.openxmlformats.org/spreadsheetml/2006/main">
  <authors>
    <author>Rajas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Enter the total population of considered city/town/country here.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asymptomatic population percentage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this is time step in days you want to proceed with. Eg if you want predictions every 3 hours put =3/24 here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 xml:space="preserve">Enter start date and time in same format </t>
        </r>
      </text>
    </comment>
    <comment ref="D42" authorId="0" shapeId="0">
      <text>
        <r>
          <rPr>
            <b/>
            <sz val="9"/>
            <color indexed="81"/>
            <rFont val="Tahoma"/>
            <charset val="1"/>
          </rPr>
          <t>This is total number of affected individuals actual value to be entered</t>
        </r>
      </text>
    </comment>
    <comment ref="E42" authorId="0" shapeId="0">
      <text>
        <r>
          <rPr>
            <b/>
            <sz val="9"/>
            <color indexed="81"/>
            <rFont val="Tahoma"/>
            <charset val="1"/>
          </rPr>
          <t>When actual count is left blank or X column is not blank this column gives predicted value else sets to the actual value provided aside for more fine tuning of curve parameters</t>
        </r>
      </text>
    </comment>
    <comment ref="I42" authorId="0" shapeId="0">
      <text>
        <r>
          <rPr>
            <b/>
            <sz val="9"/>
            <color indexed="81"/>
            <rFont val="Tahoma"/>
            <family val="2"/>
          </rPr>
          <t>The infected individuals.. Predict if X column is not blank or any input is blank.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put recovered patients count here</t>
        </r>
      </text>
    </comment>
    <comment ref="M42" authorId="0" shapeId="0">
      <text>
        <r>
          <rPr>
            <b/>
            <sz val="9"/>
            <color indexed="81"/>
            <rFont val="Tahoma"/>
            <family val="2"/>
          </rPr>
          <t>Predicted recoveries if any input is blank</t>
        </r>
      </text>
    </comment>
    <comment ref="P42" authorId="0" shapeId="0">
      <text>
        <r>
          <rPr>
            <b/>
            <sz val="9"/>
            <color indexed="81"/>
            <rFont val="Tahoma"/>
            <family val="2"/>
          </rPr>
          <t>actual death count</t>
        </r>
      </text>
    </comment>
    <comment ref="Q42" authorId="0" shapeId="0">
      <text>
        <r>
          <rPr>
            <b/>
            <sz val="9"/>
            <color indexed="81"/>
            <rFont val="Tahoma"/>
            <family val="2"/>
          </rPr>
          <t>the predicted death count if any input is blank</t>
        </r>
      </text>
    </comment>
  </commentList>
</comments>
</file>

<file path=xl/sharedStrings.xml><?xml version="1.0" encoding="utf-8"?>
<sst xmlns="http://schemas.openxmlformats.org/spreadsheetml/2006/main" count="679" uniqueCount="37">
  <si>
    <t>N =</t>
  </si>
  <si>
    <t>created by Rajas Vijay Chavadekar on Apr 24, 2020, 23:10, Pune, Maharashtra, India</t>
  </si>
  <si>
    <t>rvchavadekar@gmail.com</t>
  </si>
  <si>
    <r>
      <rPr>
        <b/>
        <i/>
        <sz val="11"/>
        <color theme="0"/>
        <rFont val="Calibri"/>
        <charset val="134"/>
        <scheme val="minor"/>
      </rPr>
      <t xml:space="preserve">R </t>
    </r>
    <r>
      <rPr>
        <b/>
        <i/>
        <sz val="8"/>
        <color theme="0"/>
        <rFont val="Calibri"/>
        <charset val="134"/>
        <scheme val="minor"/>
      </rPr>
      <t>(Recovered)</t>
    </r>
  </si>
  <si>
    <r>
      <rPr>
        <b/>
        <i/>
        <sz val="11"/>
        <color theme="0"/>
        <rFont val="Calibri"/>
        <charset val="134"/>
        <scheme val="minor"/>
      </rPr>
      <t xml:space="preserve">D </t>
    </r>
    <r>
      <rPr>
        <b/>
        <i/>
        <sz val="8"/>
        <color theme="0"/>
        <rFont val="Calibri"/>
        <charset val="134"/>
        <scheme val="minor"/>
      </rPr>
      <t>(dead)</t>
    </r>
  </si>
  <si>
    <t>b</t>
  </si>
  <si>
    <t>c</t>
  </si>
  <si>
    <t>∆</t>
  </si>
  <si>
    <t>act</t>
  </si>
  <si>
    <r>
      <t xml:space="preserve">I </t>
    </r>
    <r>
      <rPr>
        <b/>
        <i/>
        <sz val="8"/>
        <color theme="0"/>
        <rFont val="Calibri"/>
        <charset val="134"/>
        <scheme val="minor"/>
      </rPr>
      <t>(Infected  or actve cases)</t>
    </r>
  </si>
  <si>
    <t>curve parameters</t>
  </si>
  <si>
    <t>time</t>
  </si>
  <si>
    <t>start:</t>
  </si>
  <si>
    <t>t</t>
  </si>
  <si>
    <t>population source</t>
  </si>
  <si>
    <t>data source:</t>
  </si>
  <si>
    <t>linked.com/in/rvchavadekar</t>
  </si>
  <si>
    <t>github.com/rvcgeeks</t>
  </si>
  <si>
    <t xml:space="preserve">  predict?</t>
  </si>
  <si>
    <t>null?</t>
  </si>
  <si>
    <t>flags</t>
  </si>
  <si>
    <t>con</t>
  </si>
  <si>
    <t>avg err:</t>
  </si>
  <si>
    <t>max:</t>
  </si>
  <si>
    <t>p</t>
  </si>
  <si>
    <t>asy=</t>
  </si>
  <si>
    <t>asymptomatic % source</t>
  </si>
  <si>
    <t>https://www.downtoearth.org.in/news/health/covid-19-are-80-cases-in-india-really-asymptomatic-70590</t>
  </si>
  <si>
    <t>https://worldpopulationreview.com/world-cities/pune-population/</t>
  </si>
  <si>
    <t>however we might change for pune for perfect curve fitting</t>
  </si>
  <si>
    <t>Change to Punecoronatracker</t>
  </si>
  <si>
    <t>https://punecoronatracker.in/</t>
  </si>
  <si>
    <t>a</t>
  </si>
  <si>
    <t>RMSE</t>
  </si>
  <si>
    <t>pred if !null</t>
  </si>
  <si>
    <t>N1=</t>
  </si>
  <si>
    <r>
      <t xml:space="preserve">N-S </t>
    </r>
    <r>
      <rPr>
        <b/>
        <i/>
        <sz val="8"/>
        <color theme="0"/>
        <rFont val="Calibri"/>
        <family val="2"/>
        <scheme val="minor"/>
      </rPr>
      <t>(total succepted)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</si>
</sst>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4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charset val="134"/>
      <scheme val="minor"/>
    </font>
    <font>
      <b/>
      <i/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i/>
      <sz val="11"/>
      <name val="Calibri"/>
      <charset val="134"/>
      <scheme val="minor"/>
    </font>
    <font>
      <b/>
      <i/>
      <sz val="8"/>
      <color theme="0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AFF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B9D5FF"/>
        <bgColor indexed="64"/>
      </patternFill>
    </fill>
    <fill>
      <patternFill patternType="solid">
        <fgColor rgb="FF9FFF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B3D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0065FA"/>
        <bgColor indexed="64"/>
      </patternFill>
    </fill>
  </fills>
  <borders count="32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56">
    <xf numFmtId="0" fontId="0" fillId="0" borderId="0" xfId="0"/>
    <xf numFmtId="1" fontId="0" fillId="0" borderId="0" xfId="0" applyNumberFormat="1"/>
    <xf numFmtId="1" fontId="0" fillId="0" borderId="11" xfId="0" applyNumberFormat="1" applyBorder="1"/>
    <xf numFmtId="1" fontId="19" fillId="0" borderId="0" xfId="1" applyNumberFormat="1"/>
    <xf numFmtId="1" fontId="17" fillId="8" borderId="8" xfId="0" applyNumberFormat="1" applyFont="1" applyFill="1" applyBorder="1" applyAlignment="1">
      <alignment horizontal="center" vertical="center"/>
    </xf>
    <xf numFmtId="1" fontId="16" fillId="8" borderId="9" xfId="0" applyNumberFormat="1" applyFont="1" applyFill="1" applyBorder="1" applyAlignment="1">
      <alignment horizontal="center" vertical="center"/>
    </xf>
    <xf numFmtId="1" fontId="17" fillId="9" borderId="8" xfId="0" applyNumberFormat="1" applyFont="1" applyFill="1" applyBorder="1" applyAlignment="1">
      <alignment horizontal="center" vertical="center"/>
    </xf>
    <xf numFmtId="1" fontId="18" fillId="10" borderId="0" xfId="0" applyNumberFormat="1" applyFont="1" applyFill="1"/>
    <xf numFmtId="1" fontId="16" fillId="9" borderId="9" xfId="0" applyNumberFormat="1" applyFont="1" applyFill="1" applyBorder="1" applyAlignment="1">
      <alignment horizontal="center" vertical="center"/>
    </xf>
    <xf numFmtId="0" fontId="0" fillId="0" borderId="0" xfId="0" applyFill="1"/>
    <xf numFmtId="1" fontId="18" fillId="13" borderId="0" xfId="0" applyNumberFormat="1" applyFont="1" applyFill="1"/>
    <xf numFmtId="0" fontId="19" fillId="0" borderId="0" xfId="1"/>
    <xf numFmtId="0" fontId="0" fillId="0" borderId="11" xfId="0" applyBorder="1"/>
    <xf numFmtId="0" fontId="0" fillId="15" borderId="0" xfId="0" applyFill="1"/>
    <xf numFmtId="1" fontId="17" fillId="5" borderId="1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4" fillId="0" borderId="11" xfId="0" applyNumberFormat="1" applyFont="1" applyFill="1" applyBorder="1" applyAlignment="1">
      <alignment horizontal="right"/>
    </xf>
    <xf numFmtId="0" fontId="15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27" fillId="12" borderId="8" xfId="0" applyFont="1" applyFill="1" applyBorder="1" applyAlignment="1">
      <alignment horizontal="center" vertical="center"/>
    </xf>
    <xf numFmtId="14" fontId="23" fillId="12" borderId="10" xfId="0" applyNumberFormat="1" applyFont="1" applyFill="1" applyBorder="1" applyAlignment="1">
      <alignment horizontal="center" vertic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26" fillId="11" borderId="10" xfId="0" applyFont="1" applyFill="1" applyBorder="1" applyAlignment="1">
      <alignment horizontal="center"/>
    </xf>
    <xf numFmtId="1" fontId="18" fillId="8" borderId="0" xfId="0" applyNumberFormat="1" applyFont="1" applyFill="1"/>
    <xf numFmtId="1" fontId="18" fillId="9" borderId="0" xfId="0" applyNumberFormat="1" applyFont="1" applyFill="1"/>
    <xf numFmtId="1" fontId="29" fillId="0" borderId="0" xfId="1" applyNumberFormat="1" applyFont="1"/>
    <xf numFmtId="0" fontId="29" fillId="0" borderId="0" xfId="1" applyFont="1"/>
    <xf numFmtId="0" fontId="11" fillId="0" borderId="11" xfId="0" applyFont="1" applyBorder="1"/>
    <xf numFmtId="0" fontId="12" fillId="0" borderId="11" xfId="0" applyFont="1" applyBorder="1"/>
    <xf numFmtId="0" fontId="12" fillId="0" borderId="11" xfId="0" applyFont="1" applyFill="1" applyBorder="1"/>
    <xf numFmtId="0" fontId="0" fillId="0" borderId="11" xfId="0" applyFill="1" applyBorder="1"/>
    <xf numFmtId="0" fontId="11" fillId="0" borderId="11" xfId="0" applyFont="1" applyFill="1" applyBorder="1"/>
    <xf numFmtId="0" fontId="23" fillId="11" borderId="10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/>
    </xf>
    <xf numFmtId="0" fontId="23" fillId="11" borderId="8" xfId="0" applyFont="1" applyFill="1" applyBorder="1" applyAlignment="1">
      <alignment horizontal="center" vertical="center"/>
    </xf>
    <xf numFmtId="0" fontId="30" fillId="0" borderId="0" xfId="0" applyFont="1" applyFill="1"/>
    <xf numFmtId="0" fontId="10" fillId="0" borderId="11" xfId="0" applyFont="1" applyFill="1" applyBorder="1"/>
    <xf numFmtId="0" fontId="24" fillId="4" borderId="19" xfId="0" applyNumberFormat="1" applyFont="1" applyFill="1" applyBorder="1" applyAlignment="1">
      <alignment horizontal="center" vertical="center"/>
    </xf>
    <xf numFmtId="0" fontId="24" fillId="4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5" fillId="0" borderId="0" xfId="0" applyNumberFormat="1" applyFont="1" applyFill="1" applyBorder="1" applyAlignment="1">
      <alignment horizontal="center" vertical="center"/>
    </xf>
    <xf numFmtId="164" fontId="24" fillId="4" borderId="10" xfId="0" applyNumberFormat="1" applyFont="1" applyFill="1" applyBorder="1" applyAlignment="1">
      <alignment horizontal="center"/>
    </xf>
    <xf numFmtId="164" fontId="15" fillId="0" borderId="0" xfId="0" applyNumberFormat="1" applyFont="1" applyFill="1" applyBorder="1" applyAlignment="1">
      <alignment vertical="center"/>
    </xf>
    <xf numFmtId="0" fontId="14" fillId="0" borderId="21" xfId="0" applyNumberFormat="1" applyFont="1" applyFill="1" applyBorder="1" applyAlignment="1">
      <alignment horizontal="right"/>
    </xf>
    <xf numFmtId="1" fontId="0" fillId="0" borderId="21" xfId="0" applyNumberFormat="1" applyBorder="1"/>
    <xf numFmtId="0" fontId="12" fillId="0" borderId="21" xfId="0" applyFont="1" applyBorder="1"/>
    <xf numFmtId="0" fontId="11" fillId="0" borderId="21" xfId="0" applyFont="1" applyBorder="1"/>
    <xf numFmtId="0" fontId="0" fillId="0" borderId="21" xfId="0" applyFill="1" applyBorder="1"/>
    <xf numFmtId="0" fontId="0" fillId="0" borderId="0" xfId="0" applyFill="1" applyBorder="1"/>
    <xf numFmtId="0" fontId="9" fillId="0" borderId="11" xfId="0" applyFont="1" applyBorder="1"/>
    <xf numFmtId="1" fontId="24" fillId="8" borderId="10" xfId="0" applyNumberFormat="1" applyFont="1" applyFill="1" applyBorder="1" applyAlignment="1">
      <alignment horizontal="center" vertical="center"/>
    </xf>
    <xf numFmtId="1" fontId="24" fillId="9" borderId="10" xfId="0" applyNumberFormat="1" applyFont="1" applyFill="1" applyBorder="1" applyAlignment="1">
      <alignment horizontal="center" vertical="center"/>
    </xf>
    <xf numFmtId="22" fontId="26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right"/>
    </xf>
    <xf numFmtId="1" fontId="22" fillId="0" borderId="0" xfId="0" applyNumberFormat="1" applyFont="1" applyFill="1" applyBorder="1" applyAlignment="1">
      <alignment horizontal="right"/>
    </xf>
    <xf numFmtId="164" fontId="34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/>
    <xf numFmtId="1" fontId="18" fillId="0" borderId="0" xfId="0" applyNumberFormat="1" applyFont="1" applyFill="1" applyBorder="1"/>
    <xf numFmtId="0" fontId="12" fillId="0" borderId="0" xfId="0" applyFont="1" applyFill="1" applyBorder="1"/>
    <xf numFmtId="0" fontId="11" fillId="0" borderId="0" xfId="0" applyFont="1" applyFill="1" applyBorder="1"/>
    <xf numFmtId="0" fontId="8" fillId="0" borderId="11" xfId="0" applyFont="1" applyBorder="1"/>
    <xf numFmtId="0" fontId="0" fillId="0" borderId="22" xfId="0" applyBorder="1"/>
    <xf numFmtId="14" fontId="0" fillId="0" borderId="23" xfId="0" applyNumberFormat="1" applyBorder="1" applyAlignment="1">
      <alignment horizontal="center"/>
    </xf>
    <xf numFmtId="0" fontId="0" fillId="0" borderId="24" xfId="0" applyBorder="1"/>
    <xf numFmtId="14" fontId="12" fillId="0" borderId="25" xfId="0" applyNumberFormat="1" applyFont="1" applyBorder="1" applyAlignment="1">
      <alignment horizontal="center"/>
    </xf>
    <xf numFmtId="0" fontId="0" fillId="0" borderId="26" xfId="0" applyBorder="1"/>
    <xf numFmtId="22" fontId="26" fillId="12" borderId="27" xfId="0" applyNumberFormat="1" applyFont="1" applyFill="1" applyBorder="1" applyAlignment="1">
      <alignment horizontal="center"/>
    </xf>
    <xf numFmtId="22" fontId="26" fillId="14" borderId="25" xfId="0" applyNumberFormat="1" applyFont="1" applyFill="1" applyBorder="1" applyAlignment="1">
      <alignment horizontal="center"/>
    </xf>
    <xf numFmtId="0" fontId="0" fillId="0" borderId="28" xfId="0" applyBorder="1"/>
    <xf numFmtId="0" fontId="0" fillId="0" borderId="22" xfId="0" applyNumberFormat="1" applyBorder="1" applyAlignment="1">
      <alignment horizontal="center"/>
    </xf>
    <xf numFmtId="0" fontId="14" fillId="0" borderId="15" xfId="0" applyNumberFormat="1" applyFon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34" fillId="0" borderId="25" xfId="0" applyNumberFormat="1" applyFon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22" fillId="4" borderId="0" xfId="0" applyNumberFormat="1" applyFont="1" applyFill="1" applyBorder="1" applyAlignment="1">
      <alignment horizontal="right"/>
    </xf>
    <xf numFmtId="1" fontId="22" fillId="7" borderId="0" xfId="0" applyNumberFormat="1" applyFont="1" applyFill="1" applyBorder="1" applyAlignment="1">
      <alignment horizontal="right"/>
    </xf>
    <xf numFmtId="1" fontId="22" fillId="0" borderId="25" xfId="0" applyNumberFormat="1" applyFont="1" applyBorder="1"/>
    <xf numFmtId="1" fontId="8" fillId="0" borderId="0" xfId="0" applyNumberFormat="1" applyFont="1" applyAlignment="1">
      <alignment horizontal="right"/>
    </xf>
    <xf numFmtId="164" fontId="35" fillId="0" borderId="25" xfId="0" applyNumberFormat="1" applyFont="1" applyBorder="1" applyAlignment="1">
      <alignment horizontal="center"/>
    </xf>
    <xf numFmtId="0" fontId="10" fillId="0" borderId="23" xfId="0" applyNumberFormat="1" applyFont="1" applyBorder="1" applyAlignment="1">
      <alignment horizontal="right"/>
    </xf>
    <xf numFmtId="0" fontId="10" fillId="0" borderId="25" xfId="0" applyNumberFormat="1" applyFont="1" applyBorder="1" applyAlignment="1">
      <alignment horizontal="right"/>
    </xf>
    <xf numFmtId="0" fontId="7" fillId="0" borderId="11" xfId="0" applyFont="1" applyFill="1" applyBorder="1"/>
    <xf numFmtId="0" fontId="7" fillId="0" borderId="11" xfId="0" applyFont="1" applyBorder="1"/>
    <xf numFmtId="0" fontId="6" fillId="0" borderId="11" xfId="0" applyFont="1" applyFill="1" applyBorder="1"/>
    <xf numFmtId="0" fontId="36" fillId="4" borderId="8" xfId="0" applyNumberFormat="1" applyFont="1" applyFill="1" applyBorder="1" applyAlignment="1">
      <alignment horizontal="center"/>
    </xf>
    <xf numFmtId="0" fontId="5" fillId="0" borderId="0" xfId="0" applyFont="1"/>
    <xf numFmtId="0" fontId="4" fillId="0" borderId="11" xfId="0" applyFont="1" applyBorder="1"/>
    <xf numFmtId="0" fontId="4" fillId="0" borderId="11" xfId="0" applyFont="1" applyFill="1" applyBorder="1"/>
    <xf numFmtId="0" fontId="22" fillId="0" borderId="0" xfId="0" applyFont="1"/>
    <xf numFmtId="1" fontId="0" fillId="15" borderId="24" xfId="0" applyNumberFormat="1" applyFill="1" applyBorder="1" applyAlignment="1">
      <alignment horizontal="center"/>
    </xf>
    <xf numFmtId="0" fontId="14" fillId="15" borderId="11" xfId="0" applyNumberFormat="1" applyFont="1" applyFill="1" applyBorder="1" applyAlignment="1">
      <alignment horizontal="right"/>
    </xf>
    <xf numFmtId="164" fontId="34" fillId="15" borderId="25" xfId="0" applyNumberFormat="1" applyFont="1" applyFill="1" applyBorder="1" applyAlignment="1">
      <alignment horizontal="center"/>
    </xf>
    <xf numFmtId="1" fontId="0" fillId="15" borderId="0" xfId="0" applyNumberFormat="1" applyFill="1"/>
    <xf numFmtId="1" fontId="0" fillId="15" borderId="11" xfId="0" applyNumberFormat="1" applyFill="1" applyBorder="1"/>
    <xf numFmtId="0" fontId="4" fillId="15" borderId="11" xfId="0" applyFont="1" applyFill="1" applyBorder="1"/>
    <xf numFmtId="0" fontId="10" fillId="15" borderId="11" xfId="0" applyFont="1" applyFill="1" applyBorder="1"/>
    <xf numFmtId="0" fontId="3" fillId="0" borderId="11" xfId="0" applyFont="1" applyBorder="1"/>
    <xf numFmtId="1" fontId="24" fillId="8" borderId="18" xfId="0" applyNumberFormat="1" applyFont="1" applyFill="1" applyBorder="1" applyAlignment="1">
      <alignment horizontal="center" vertical="center"/>
    </xf>
    <xf numFmtId="1" fontId="24" fillId="9" borderId="18" xfId="0" applyNumberFormat="1" applyFont="1" applyFill="1" applyBorder="1" applyAlignment="1">
      <alignment horizontal="center" vertical="center"/>
    </xf>
    <xf numFmtId="1" fontId="40" fillId="5" borderId="19" xfId="0" applyNumberFormat="1" applyFont="1" applyFill="1" applyBorder="1" applyAlignment="1">
      <alignment horizontal="center" vertical="center"/>
    </xf>
    <xf numFmtId="1" fontId="22" fillId="0" borderId="0" xfId="0" applyNumberFormat="1" applyFont="1" applyBorder="1"/>
    <xf numFmtId="1" fontId="18" fillId="16" borderId="0" xfId="0" applyNumberFormat="1" applyFont="1" applyFill="1" applyBorder="1"/>
    <xf numFmtId="1" fontId="18" fillId="6" borderId="0" xfId="0" applyNumberFormat="1" applyFont="1" applyFill="1" applyBorder="1"/>
    <xf numFmtId="1" fontId="24" fillId="5" borderId="18" xfId="0" applyNumberFormat="1" applyFont="1" applyFill="1" applyBorder="1" applyAlignment="1">
      <alignment horizontal="center" vertical="center"/>
    </xf>
    <xf numFmtId="1" fontId="24" fillId="5" borderId="10" xfId="0" applyNumberFormat="1" applyFont="1" applyFill="1" applyBorder="1" applyAlignment="1">
      <alignment horizontal="center" vertical="center"/>
    </xf>
    <xf numFmtId="1" fontId="10" fillId="0" borderId="15" xfId="0" applyNumberFormat="1" applyFont="1" applyBorder="1" applyAlignment="1">
      <alignment horizontal="right"/>
    </xf>
    <xf numFmtId="0" fontId="2" fillId="0" borderId="11" xfId="0" applyFont="1" applyBorder="1"/>
    <xf numFmtId="0" fontId="2" fillId="0" borderId="11" xfId="0" applyFont="1" applyFill="1" applyBorder="1"/>
    <xf numFmtId="1" fontId="39" fillId="3" borderId="0" xfId="0" applyNumberFormat="1" applyFont="1" applyFill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0" fillId="11" borderId="0" xfId="0" applyFill="1"/>
    <xf numFmtId="0" fontId="35" fillId="11" borderId="24" xfId="0" applyNumberFormat="1" applyFont="1" applyFill="1" applyBorder="1" applyAlignment="1">
      <alignment horizontal="center"/>
    </xf>
    <xf numFmtId="14" fontId="28" fillId="2" borderId="20" xfId="0" applyNumberFormat="1" applyFont="1" applyFill="1" applyBorder="1" applyAlignment="1">
      <alignment horizontal="center" vertical="center"/>
    </xf>
    <xf numFmtId="0" fontId="15" fillId="3" borderId="1" xfId="0" applyNumberFormat="1" applyFont="1" applyFill="1" applyBorder="1" applyAlignment="1">
      <alignment horizontal="center" vertical="center"/>
    </xf>
    <xf numFmtId="0" fontId="15" fillId="3" borderId="2" xfId="0" applyNumberFormat="1" applyFont="1" applyFill="1" applyBorder="1" applyAlignment="1">
      <alignment horizontal="center" vertical="center"/>
    </xf>
    <xf numFmtId="0" fontId="15" fillId="3" borderId="3" xfId="0" applyNumberFormat="1" applyFont="1" applyFill="1" applyBorder="1" applyAlignment="1">
      <alignment horizontal="center" vertical="center"/>
    </xf>
    <xf numFmtId="0" fontId="15" fillId="3" borderId="4" xfId="0" applyNumberFormat="1" applyFont="1" applyFill="1" applyBorder="1" applyAlignment="1">
      <alignment horizontal="center" vertical="center"/>
    </xf>
    <xf numFmtId="14" fontId="13" fillId="0" borderId="18" xfId="0" applyNumberFormat="1" applyFont="1" applyBorder="1" applyAlignment="1">
      <alignment horizontal="center"/>
    </xf>
    <xf numFmtId="14" fontId="13" fillId="0" borderId="14" xfId="0" applyNumberFormat="1" applyFont="1" applyBorder="1" applyAlignment="1">
      <alignment horizontal="center"/>
    </xf>
    <xf numFmtId="0" fontId="13" fillId="0" borderId="19" xfId="0" applyNumberFormat="1" applyFon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38" fillId="2" borderId="31" xfId="0" applyNumberFormat="1" applyFont="1" applyFill="1" applyBorder="1" applyAlignment="1">
      <alignment horizontal="center" vertical="center"/>
    </xf>
    <xf numFmtId="0" fontId="37" fillId="2" borderId="31" xfId="0" applyNumberFormat="1" applyFont="1" applyFill="1" applyBorder="1" applyAlignment="1">
      <alignment horizontal="center" vertical="center"/>
    </xf>
    <xf numFmtId="0" fontId="15" fillId="3" borderId="29" xfId="0" applyNumberFormat="1" applyFont="1" applyFill="1" applyBorder="1" applyAlignment="1">
      <alignment horizontal="center" vertical="center"/>
    </xf>
    <xf numFmtId="0" fontId="15" fillId="3" borderId="30" xfId="0" applyNumberFormat="1" applyFont="1" applyFill="1" applyBorder="1" applyAlignment="1">
      <alignment horizontal="center" vertical="center"/>
    </xf>
    <xf numFmtId="0" fontId="23" fillId="12" borderId="12" xfId="0" applyFont="1" applyFill="1" applyBorder="1" applyAlignment="1">
      <alignment horizontal="center" vertical="center"/>
    </xf>
    <xf numFmtId="0" fontId="23" fillId="12" borderId="13" xfId="0" applyFont="1" applyFill="1" applyBorder="1" applyAlignment="1">
      <alignment horizontal="center" vertical="center"/>
    </xf>
    <xf numFmtId="0" fontId="24" fillId="4" borderId="5" xfId="0" applyFont="1" applyFill="1" applyBorder="1" applyAlignment="1">
      <alignment horizontal="center" vertical="center"/>
    </xf>
    <xf numFmtId="0" fontId="24" fillId="4" borderId="6" xfId="0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8" borderId="6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/>
    </xf>
    <xf numFmtId="0" fontId="16" fillId="9" borderId="7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23" fillId="11" borderId="7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20" fillId="11" borderId="5" xfId="0" applyFont="1" applyFill="1" applyBorder="1" applyAlignment="1">
      <alignment horizontal="center" vertical="center"/>
    </xf>
    <xf numFmtId="0" fontId="20" fillId="11" borderId="7" xfId="0" applyFont="1" applyFill="1" applyBorder="1" applyAlignment="1">
      <alignment horizontal="center" vertical="center"/>
    </xf>
    <xf numFmtId="0" fontId="24" fillId="5" borderId="5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6" fillId="11" borderId="16" xfId="0" applyFont="1" applyFill="1" applyBorder="1" applyAlignment="1">
      <alignment horizontal="center" vertical="center"/>
    </xf>
    <xf numFmtId="0" fontId="26" fillId="11" borderId="17" xfId="0" applyFont="1" applyFill="1" applyBorder="1" applyAlignment="1">
      <alignment horizontal="center" vertical="center"/>
    </xf>
    <xf numFmtId="0" fontId="1" fillId="0" borderId="1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BD"/>
      <color rgb="FFFFAFF9"/>
      <color rgb="FFFFFF97"/>
      <color rgb="FFFFFF8B"/>
      <color rgb="FFDCB9FF"/>
      <color rgb="FF0065FA"/>
      <color rgb="FF9933FF"/>
      <color rgb="FFFFFFEB"/>
      <color rgb="FFE1FFE1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2000" b="1" i="1">
                <a:solidFill>
                  <a:schemeClr val="bg1"/>
                </a:solidFill>
                <a:latin typeface="Arial Black" panose="020B0A04020102020204" pitchFamily="34" charset="0"/>
              </a:rPr>
              <a:t>PANDEMIC PREDICTION by RVC v1.2 .</a:t>
            </a:r>
          </a:p>
        </c:rich>
      </c:tx>
      <c:layout>
        <c:manualLayout>
          <c:xMode val="edge"/>
          <c:yMode val="edge"/>
          <c:x val="0.29455169893216254"/>
          <c:y val="2.01842551625383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xVal>
            <c:numRef>
              <c:f>B!$B$42:$B$1000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B!$I$42:$I$1000</c:f>
              <c:numCache>
                <c:formatCode>0</c:formatCode>
                <c:ptCount val="95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29</c:v>
                </c:pt>
                <c:pt idx="14">
                  <c:v>30</c:v>
                </c:pt>
                <c:pt idx="15">
                  <c:v>33</c:v>
                </c:pt>
                <c:pt idx="16">
                  <c:v>33</c:v>
                </c:pt>
                <c:pt idx="17">
                  <c:v>32</c:v>
                </c:pt>
                <c:pt idx="18">
                  <c:v>29</c:v>
                </c:pt>
                <c:pt idx="19">
                  <c:v>31</c:v>
                </c:pt>
                <c:pt idx="20">
                  <c:v>23</c:v>
                </c:pt>
                <c:pt idx="21">
                  <c:v>26</c:v>
                </c:pt>
                <c:pt idx="22">
                  <c:v>31</c:v>
                </c:pt>
                <c:pt idx="23">
                  <c:v>32</c:v>
                </c:pt>
                <c:pt idx="24">
                  <c:v>41</c:v>
                </c:pt>
                <c:pt idx="25">
                  <c:v>49</c:v>
                </c:pt>
                <c:pt idx="26">
                  <c:v>61</c:v>
                </c:pt>
                <c:pt idx="27">
                  <c:v>74</c:v>
                </c:pt>
                <c:pt idx="28">
                  <c:v>110</c:v>
                </c:pt>
                <c:pt idx="29">
                  <c:v>117</c:v>
                </c:pt>
                <c:pt idx="30">
                  <c:v>153</c:v>
                </c:pt>
                <c:pt idx="31">
                  <c:v>157</c:v>
                </c:pt>
                <c:pt idx="32">
                  <c:v>195</c:v>
                </c:pt>
                <c:pt idx="33">
                  <c:v>198</c:v>
                </c:pt>
                <c:pt idx="34">
                  <c:v>197</c:v>
                </c:pt>
                <c:pt idx="35">
                  <c:v>240</c:v>
                </c:pt>
                <c:pt idx="36">
                  <c:v>277</c:v>
                </c:pt>
                <c:pt idx="37">
                  <c:v>325</c:v>
                </c:pt>
                <c:pt idx="38">
                  <c:v>387</c:v>
                </c:pt>
                <c:pt idx="39">
                  <c:v>414</c:v>
                </c:pt>
                <c:pt idx="40">
                  <c:v>499</c:v>
                </c:pt>
                <c:pt idx="41">
                  <c:v>572</c:v>
                </c:pt>
                <c:pt idx="42">
                  <c:v>621</c:v>
                </c:pt>
                <c:pt idx="43">
                  <c:v>619</c:v>
                </c:pt>
                <c:pt idx="44">
                  <c:v>653</c:v>
                </c:pt>
                <c:pt idx="45">
                  <c:v>686</c:v>
                </c:pt>
                <c:pt idx="46">
                  <c:v>770</c:v>
                </c:pt>
                <c:pt idx="47">
                  <c:v>842</c:v>
                </c:pt>
                <c:pt idx="48">
                  <c:v>902</c:v>
                </c:pt>
                <c:pt idx="49">
                  <c:v>966</c:v>
                </c:pt>
                <c:pt idx="50">
                  <c:v>1057</c:v>
                </c:pt>
                <c:pt idx="51">
                  <c:v>1133</c:v>
                </c:pt>
                <c:pt idx="52">
                  <c:v>1159</c:v>
                </c:pt>
                <c:pt idx="53">
                  <c:v>1195</c:v>
                </c:pt>
                <c:pt idx="54">
                  <c:v>1246</c:v>
                </c:pt>
                <c:pt idx="55">
                  <c:v>1283</c:v>
                </c:pt>
                <c:pt idx="56">
                  <c:v>1288</c:v>
                </c:pt>
                <c:pt idx="57">
                  <c:v>1297</c:v>
                </c:pt>
                <c:pt idx="58">
                  <c:v>1324</c:v>
                </c:pt>
                <c:pt idx="59">
                  <c:v>1350</c:v>
                </c:pt>
                <c:pt idx="60">
                  <c:v>1377</c:v>
                </c:pt>
                <c:pt idx="61">
                  <c:v>1412</c:v>
                </c:pt>
                <c:pt idx="62">
                  <c:v>1318</c:v>
                </c:pt>
                <c:pt idx="63">
                  <c:v>1335</c:v>
                </c:pt>
                <c:pt idx="64">
                  <c:v>1372</c:v>
                </c:pt>
                <c:pt idx="65">
                  <c:v>1284</c:v>
                </c:pt>
                <c:pt idx="66">
                  <c:v>1332</c:v>
                </c:pt>
                <c:pt idx="67">
                  <c:v>1289</c:v>
                </c:pt>
                <c:pt idx="68">
                  <c:v>1412</c:v>
                </c:pt>
                <c:pt idx="69">
                  <c:v>1551</c:v>
                </c:pt>
                <c:pt idx="70">
                  <c:v>1599</c:v>
                </c:pt>
                <c:pt idx="71">
                  <c:v>1630</c:v>
                </c:pt>
                <c:pt idx="72">
                  <c:v>1656</c:v>
                </c:pt>
                <c:pt idx="73">
                  <c:v>1698</c:v>
                </c:pt>
                <c:pt idx="74">
                  <c:v>1786</c:v>
                </c:pt>
                <c:pt idx="75">
                  <c:v>1892</c:v>
                </c:pt>
                <c:pt idx="76">
                  <c:v>1978</c:v>
                </c:pt>
                <c:pt idx="77">
                  <c:v>2182</c:v>
                </c:pt>
                <c:pt idx="78">
                  <c:v>2279</c:v>
                </c:pt>
                <c:pt idx="79">
                  <c:v>2191</c:v>
                </c:pt>
                <c:pt idx="80">
                  <c:v>2294</c:v>
                </c:pt>
                <c:pt idx="81">
                  <c:v>2342</c:v>
                </c:pt>
                <c:pt idx="82">
                  <c:v>2249</c:v>
                </c:pt>
                <c:pt idx="83">
                  <c:v>2376</c:v>
                </c:pt>
                <c:pt idx="84">
                  <c:v>2259</c:v>
                </c:pt>
                <c:pt idx="85">
                  <c:v>2332</c:v>
                </c:pt>
                <c:pt idx="86">
                  <c:v>2391</c:v>
                </c:pt>
                <c:pt idx="87">
                  <c:v>2399</c:v>
                </c:pt>
                <c:pt idx="88">
                  <c:v>2403</c:v>
                </c:pt>
                <c:pt idx="89">
                  <c:v>2416</c:v>
                </c:pt>
                <c:pt idx="90">
                  <c:v>2484</c:v>
                </c:pt>
                <c:pt idx="91">
                  <c:v>2486</c:v>
                </c:pt>
                <c:pt idx="92">
                  <c:v>2498</c:v>
                </c:pt>
                <c:pt idx="93">
                  <c:v>2528</c:v>
                </c:pt>
                <c:pt idx="94">
                  <c:v>2582</c:v>
                </c:pt>
                <c:pt idx="95">
                  <c:v>2733</c:v>
                </c:pt>
                <c:pt idx="96">
                  <c:v>2810</c:v>
                </c:pt>
                <c:pt idx="97">
                  <c:v>2998</c:v>
                </c:pt>
                <c:pt idx="98">
                  <c:v>2986</c:v>
                </c:pt>
                <c:pt idx="99">
                  <c:v>3118</c:v>
                </c:pt>
                <c:pt idx="100">
                  <c:v>3449</c:v>
                </c:pt>
                <c:pt idx="101">
                  <c:v>3577.851785212154</c:v>
                </c:pt>
                <c:pt idx="102">
                  <c:v>3711.3684398870159</c:v>
                </c:pt>
                <c:pt idx="103">
                  <c:v>3849.7072967321396</c:v>
                </c:pt>
                <c:pt idx="104">
                  <c:v>3993.0300890098192</c:v>
                </c:pt>
                <c:pt idx="105">
                  <c:v>4141.5029995925042</c:v>
                </c:pt>
                <c:pt idx="106">
                  <c:v>4295.2967035339952</c:v>
                </c:pt>
                <c:pt idx="107">
                  <c:v>4454.586403369487</c:v>
                </c:pt>
                <c:pt idx="108">
                  <c:v>4619.5518562982088</c:v>
                </c:pt>
                <c:pt idx="109">
                  <c:v>4790.3773923399722</c:v>
                </c:pt>
                <c:pt idx="110">
                  <c:v>4967.2519224912485</c:v>
                </c:pt>
                <c:pt idx="111">
                  <c:v>5150.368935837515</c:v>
                </c:pt>
                <c:pt idx="112">
                  <c:v>5339.9264845064426</c:v>
                </c:pt>
                <c:pt idx="113">
                  <c:v>5536.1271552711132</c:v>
                </c:pt>
                <c:pt idx="114">
                  <c:v>5739.1780265338584</c:v>
                </c:pt>
                <c:pt idx="115">
                  <c:v>5949.290609339605</c:v>
                </c:pt>
                <c:pt idx="116">
                  <c:v>6166.6807709828599</c:v>
                </c:pt>
                <c:pt idx="117">
                  <c:v>6391.5686396848832</c:v>
                </c:pt>
                <c:pt idx="118">
                  <c:v>6624.1784887272788</c:v>
                </c:pt>
                <c:pt idx="119">
                  <c:v>6864.7385983355634</c:v>
                </c:pt>
                <c:pt idx="120">
                  <c:v>7113.4810935114201</c:v>
                </c:pt>
                <c:pt idx="121">
                  <c:v>7370.6417559157926</c:v>
                </c:pt>
                <c:pt idx="122">
                  <c:v>7636.4598078071294</c:v>
                </c:pt>
                <c:pt idx="123">
                  <c:v>7911.1776659404813</c:v>
                </c:pt>
                <c:pt idx="124">
                  <c:v>8195.0406632344402</c:v>
                </c:pt>
                <c:pt idx="125">
                  <c:v>8488.2967359147879</c:v>
                </c:pt>
                <c:pt idx="126">
                  <c:v>8791.1960737470818</c:v>
                </c:pt>
                <c:pt idx="127">
                  <c:v>9103.9907308761358</c:v>
                </c:pt>
                <c:pt idx="128">
                  <c:v>9426.9341946996501</c:v>
                </c:pt>
                <c:pt idx="129">
                  <c:v>9760.2809101172606</c:v>
                </c:pt>
                <c:pt idx="130">
                  <c:v>10104.285756416486</c:v>
                </c:pt>
                <c:pt idx="131">
                  <c:v>10459.203473984957</c:v>
                </c:pt>
                <c:pt idx="132">
                  <c:v>10825.288037975735</c:v>
                </c:pt>
                <c:pt idx="133">
                  <c:v>11202.791976001332</c:v>
                </c:pt>
                <c:pt idx="134">
                  <c:v>11591.965626894418</c:v>
                </c:pt>
                <c:pt idx="135">
                  <c:v>11993.056337551548</c:v>
                </c:pt>
                <c:pt idx="136">
                  <c:v>12406.307594872989</c:v>
                </c:pt>
                <c:pt idx="137">
                  <c:v>12831.958089829883</c:v>
                </c:pt>
                <c:pt idx="138">
                  <c:v>13270.240710732452</c:v>
                </c:pt>
                <c:pt idx="139">
                  <c:v>13721.381462843079</c:v>
                </c:pt>
                <c:pt idx="140">
                  <c:v>14185.598311579408</c:v>
                </c:pt>
                <c:pt idx="141">
                  <c:v>14663.099946688923</c:v>
                </c:pt>
                <c:pt idx="142">
                  <c:v>15154.084464951682</c:v>
                </c:pt>
                <c:pt idx="143">
                  <c:v>15658.737969186423</c:v>
                </c:pt>
                <c:pt idx="144">
                  <c:v>16177.23308160132</c:v>
                </c:pt>
                <c:pt idx="145">
                  <c:v>16709.727369849199</c:v>
                </c:pt>
                <c:pt idx="146">
                  <c:v>17256.361684522464</c:v>
                </c:pt>
                <c:pt idx="147">
                  <c:v>17817.258407260528</c:v>
                </c:pt>
                <c:pt idx="148">
                  <c:v>18392.519609147013</c:v>
                </c:pt>
                <c:pt idx="149">
                  <c:v>18982.225119650415</c:v>
                </c:pt>
                <c:pt idx="150">
                  <c:v>19586.430507015135</c:v>
                </c:pt>
                <c:pt idx="151">
                  <c:v>20205.16497174478</c:v>
                </c:pt>
                <c:pt idx="152">
                  <c:v>20838.429155640639</c:v>
                </c:pt>
                <c:pt idx="153">
                  <c:v>21486.192869769708</c:v>
                </c:pt>
                <c:pt idx="154">
                  <c:v>22148.392745741996</c:v>
                </c:pt>
                <c:pt idx="155">
                  <c:v>22824.929815779422</c:v>
                </c:pt>
                <c:pt idx="156">
                  <c:v>23515.667028260345</c:v>
                </c:pt>
                <c:pt idx="157">
                  <c:v>24220.426706726266</c:v>
                </c:pt>
                <c:pt idx="158">
                  <c:v>24938.987961740295</c:v>
                </c:pt>
                <c:pt idx="159">
                  <c:v>25671.084066489515</c:v>
                </c:pt>
                <c:pt idx="160">
                  <c:v>26416.399808622391</c:v>
                </c:pt>
                <c:pt idx="161">
                  <c:v>27174.568832503093</c:v>
                </c:pt>
                <c:pt idx="162">
                  <c:v>27945.17098784016</c:v>
                </c:pt>
                <c:pt idx="163">
                  <c:v>28727.729702497978</c:v>
                </c:pt>
                <c:pt idx="164">
                  <c:v>29521.709399214302</c:v>
                </c:pt>
                <c:pt idx="165">
                  <c:v>30326.512977910428</c:v>
                </c:pt>
                <c:pt idx="166">
                  <c:v>31141.479387274918</c:v>
                </c:pt>
                <c:pt idx="167">
                  <c:v>31965.881311305322</c:v>
                </c:pt>
                <c:pt idx="168">
                  <c:v>32798.922998480295</c:v>
                </c:pt>
                <c:pt idx="169">
                  <c:v>33639.738263178013</c:v>
                </c:pt>
                <c:pt idx="170">
                  <c:v>34487.388690823231</c:v>
                </c:pt>
                <c:pt idx="171">
                  <c:v>35340.862079997889</c:v>
                </c:pt>
                <c:pt idx="172">
                  <c:v>36199.071156348677</c:v>
                </c:pt>
                <c:pt idx="173">
                  <c:v>37060.852594524455</c:v>
                </c:pt>
                <c:pt idx="174">
                  <c:v>37924.966385529675</c:v>
                </c:pt>
                <c:pt idx="175">
                  <c:v>38790.095587734977</c:v>
                </c:pt>
                <c:pt idx="176">
                  <c:v>39654.846500289634</c:v>
                </c:pt>
                <c:pt idx="177">
                  <c:v>40517.749297776129</c:v>
                </c:pt>
                <c:pt idx="178">
                  <c:v>41377.259164577656</c:v>
                </c:pt>
                <c:pt idx="179">
                  <c:v>42231.757966537072</c:v>
                </c:pt>
                <c:pt idx="180">
                  <c:v>43079.55649601428</c:v>
                </c:pt>
                <c:pt idx="181">
                  <c:v>43918.89732434367</c:v>
                </c:pt>
                <c:pt idx="182">
                  <c:v>44747.958292903561</c:v>
                </c:pt>
                <c:pt idx="183">
                  <c:v>45564.856670490582</c:v>
                </c:pt>
                <c:pt idx="184">
                  <c:v>46367.654000406161</c:v>
                </c:pt>
                <c:pt idx="185">
                  <c:v>47154.361655581604</c:v>
                </c:pt>
                <c:pt idx="186">
                  <c:v>47922.947114176313</c:v>
                </c:pt>
                <c:pt idx="187">
                  <c:v>48671.340961377442</c:v>
                </c:pt>
                <c:pt idx="188">
                  <c:v>49397.444615622437</c:v>
                </c:pt>
                <c:pt idx="189">
                  <c:v>50099.138769188547</c:v>
                </c:pt>
                <c:pt idx="190">
                  <c:v>50774.292524097131</c:v>
                </c:pt>
                <c:pt idx="191">
                  <c:v>51420.773194636684</c:v>
                </c:pt>
                <c:pt idx="192">
                  <c:v>52036.456737612134</c:v>
                </c:pt>
                <c:pt idx="193">
                  <c:v>52619.238760796768</c:v>
                </c:pt>
                <c:pt idx="194">
                  <c:v>53167.046049138822</c:v>
                </c:pt>
                <c:pt idx="195">
                  <c:v>53677.848537222104</c:v>
                </c:pt>
                <c:pt idx="196">
                  <c:v>54149.6716454856</c:v>
                </c:pt>
                <c:pt idx="197">
                  <c:v>54580.608886977527</c:v>
                </c:pt>
                <c:pt idx="198">
                  <c:v>54968.834641178946</c:v>
                </c:pt>
                <c:pt idx="199">
                  <c:v>55312.616981917286</c:v>
                </c:pt>
                <c:pt idx="200">
                  <c:v>55610.330437847435</c:v>
                </c:pt>
                <c:pt idx="201">
                  <c:v>55860.468556655993</c:v>
                </c:pt>
                <c:pt idx="202">
                  <c:v>56061.656138288592</c:v>
                </c:pt>
                <c:pt idx="203">
                  <c:v>56212.660998346255</c:v>
                </c:pt>
                <c:pt idx="204">
                  <c:v>56312.40512056266</c:v>
                </c:pt>
                <c:pt idx="205">
                  <c:v>56359.975057151838</c:v>
                </c:pt>
                <c:pt idx="206">
                  <c:v>56354.631437964679</c:v>
                </c:pt>
                <c:pt idx="207">
                  <c:v>56295.817453930846</c:v>
                </c:pt>
                <c:pt idx="208">
                  <c:v>56183.166187261399</c:v>
                </c:pt>
                <c:pt idx="209">
                  <c:v>56016.50667036316</c:v>
                </c:pt>
                <c:pt idx="210">
                  <c:v>55795.868567327831</c:v>
                </c:pt>
                <c:pt idx="211">
                  <c:v>55521.485386103574</c:v>
                </c:pt>
                <c:pt idx="212">
                  <c:v>55193.796145868109</c:v>
                </c:pt>
                <c:pt idx="213">
                  <c:v>54813.445442471166</c:v>
                </c:pt>
                <c:pt idx="214">
                  <c:v>54381.281874811597</c:v>
                </c:pt>
                <c:pt idx="215">
                  <c:v>53898.354816316256</c:v>
                </c:pt>
                <c:pt idx="216">
                  <c:v>53365.909537901854</c:v>
                </c:pt>
                <c:pt idx="217">
                  <c:v>52785.380711496611</c:v>
                </c:pt>
                <c:pt idx="218">
                  <c:v>52158.384345916442</c:v>
                </c:pt>
                <c:pt idx="219">
                  <c:v>51486.708229156473</c:v>
                </c:pt>
                <c:pt idx="220">
                  <c:v>50772.30097249648</c:v>
                </c:pt>
                <c:pt idx="221">
                  <c:v>50017.259771764366</c:v>
                </c:pt>
                <c:pt idx="222">
                  <c:v>49223.817019216556</c:v>
                </c:pt>
                <c:pt idx="223">
                  <c:v>48394.325915380738</c:v>
                </c:pt>
                <c:pt idx="224">
                  <c:v>47531.245243518257</c:v>
                </c:pt>
                <c:pt idx="225">
                  <c:v>46637.123479818365</c:v>
                </c:pt>
                <c:pt idx="226">
                  <c:v>45714.582419823753</c:v>
                </c:pt>
                <c:pt idx="227">
                  <c:v>44766.300505773717</c:v>
                </c:pt>
                <c:pt idx="228">
                  <c:v>43794.996040488157</c:v>
                </c:pt>
                <c:pt idx="229">
                  <c:v>42803.410471134026</c:v>
                </c:pt>
                <c:pt idx="230">
                  <c:v>41794.291920829237</c:v>
                </c:pt>
                <c:pt idx="231">
                  <c:v>40770.379137735625</c:v>
                </c:pt>
                <c:pt idx="232">
                  <c:v>39734.386020329497</c:v>
                </c:pt>
                <c:pt idx="233">
                  <c:v>38688.986864230581</c:v>
                </c:pt>
                <c:pt idx="234">
                  <c:v>37636.802460681189</c:v>
                </c:pt>
                <c:pt idx="235">
                  <c:v>36580.387159894584</c:v>
                </c:pt>
                <c:pt idx="236">
                  <c:v>35522.216994454247</c:v>
                </c:pt>
                <c:pt idx="237">
                  <c:v>34464.678939172038</c:v>
                </c:pt>
                <c:pt idx="238">
                  <c:v>33410.061364726309</c:v>
                </c:pt>
                <c:pt idx="239">
                  <c:v>32360.54572340762</c:v>
                </c:pt>
                <c:pt idx="240">
                  <c:v>31318.199486779697</c:v>
                </c:pt>
                <c:pt idx="241">
                  <c:v>30284.97033735986</c:v>
                </c:pt>
                <c:pt idx="242">
                  <c:v>29262.681599836204</c:v>
                </c:pt>
                <c:pt idx="243">
                  <c:v>28253.028882119819</c:v>
                </c:pt>
                <c:pt idx="244">
                  <c:v>27257.577882878275</c:v>
                </c:pt>
                <c:pt idx="245">
                  <c:v>26277.763310257778</c:v>
                </c:pt>
                <c:pt idx="246">
                  <c:v>25314.888846369649</c:v>
                </c:pt>
                <c:pt idx="247">
                  <c:v>24370.128083835098</c:v>
                </c:pt>
                <c:pt idx="248">
                  <c:v>23444.526354247606</c:v>
                </c:pt>
                <c:pt idx="249">
                  <c:v>22539.003363779204</c:v>
                </c:pt>
                <c:pt idx="250">
                  <c:v>21654.35654824385</c:v>
                </c:pt>
                <c:pt idx="251">
                  <c:v>20791.26505862597</c:v>
                </c:pt>
                <c:pt idx="252">
                  <c:v>19950.29428824874</c:v>
                </c:pt>
                <c:pt idx="253">
                  <c:v>19131.900854241267</c:v>
                </c:pt>
                <c:pt idx="254">
                  <c:v>18336.43794860044</c:v>
                </c:pt>
                <c:pt idx="255">
                  <c:v>17564.160977760705</c:v>
                </c:pt>
                <c:pt idx="256">
                  <c:v>16815.233414010203</c:v>
                </c:pt>
                <c:pt idx="257">
                  <c:v>16089.732787155932</c:v>
                </c:pt>
                <c:pt idx="258">
                  <c:v>15387.656750381697</c:v>
                </c:pt>
                <c:pt idx="259">
                  <c:v>14708.929160108934</c:v>
                </c:pt>
                <c:pt idx="260">
                  <c:v>14053.40611572329</c:v>
                </c:pt>
                <c:pt idx="261">
                  <c:v>13420.881911143977</c:v>
                </c:pt>
                <c:pt idx="262">
                  <c:v>12811.094856278987</c:v>
                </c:pt>
                <c:pt idx="263">
                  <c:v>12223.73293233285</c:v>
                </c:pt>
                <c:pt idx="264">
                  <c:v>11658.43925063693</c:v>
                </c:pt>
                <c:pt idx="265">
                  <c:v>11114.817290091063</c:v>
                </c:pt>
                <c:pt idx="266">
                  <c:v>10592.435893391093</c:v>
                </c:pt>
                <c:pt idx="267">
                  <c:v>10090.834006933503</c:v>
                </c:pt>
                <c:pt idx="268">
                  <c:v>9609.525153611854</c:v>
                </c:pt>
                <c:pt idx="269">
                  <c:v>9148.0016316371421</c:v>
                </c:pt>
                <c:pt idx="270">
                  <c:v>8705.7384360214346</c:v>
                </c:pt>
                <c:pt idx="271">
                  <c:v>8282.196902465399</c:v>
                </c:pt>
                <c:pt idx="272">
                  <c:v>7876.8280760961879</c:v>
                </c:pt>
                <c:pt idx="273">
                  <c:v>7489.0758098285887</c:v>
                </c:pt>
                <c:pt idx="274">
                  <c:v>7118.3795990893541</c:v>
                </c:pt>
                <c:pt idx="275">
                  <c:v>6764.177161275622</c:v>
                </c:pt>
                <c:pt idx="276">
                  <c:v>6425.9067696381398</c:v>
                </c:pt>
                <c:pt idx="277">
                  <c:v>6103.0093523156402</c:v>
                </c:pt>
                <c:pt idx="278">
                  <c:v>5794.9303680244975</c:v>
                </c:pt>
                <c:pt idx="279">
                  <c:v>5501.121470455636</c:v>
                </c:pt>
                <c:pt idx="280">
                  <c:v>5221.0419737738921</c:v>
                </c:pt>
                <c:pt idx="281">
                  <c:v>4954.1601317799195</c:v>
                </c:pt>
                <c:pt idx="282">
                  <c:v>4699.9542433050528</c:v>
                </c:pt>
                <c:pt idx="283">
                  <c:v>4457.9135962879218</c:v>
                </c:pt>
                <c:pt idx="284">
                  <c:v>4227.5392627494057</c:v>
                </c:pt>
                <c:pt idx="285">
                  <c:v>4008.3447565585884</c:v>
                </c:pt>
                <c:pt idx="286">
                  <c:v>3799.8565654849685</c:v>
                </c:pt>
                <c:pt idx="287">
                  <c:v>3601.6145685760121</c:v>
                </c:pt>
                <c:pt idx="288">
                  <c:v>3413.1723493996956</c:v>
                </c:pt>
                <c:pt idx="289">
                  <c:v>3234.0974151599708</c:v>
                </c:pt>
                <c:pt idx="290">
                  <c:v>3063.9713311410801</c:v>
                </c:pt>
                <c:pt idx="291">
                  <c:v>2902.3897793728834</c:v>
                </c:pt>
                <c:pt idx="292">
                  <c:v>2748.962549842603</c:v>
                </c:pt>
                <c:pt idx="293">
                  <c:v>2603.3134720146081</c:v>
                </c:pt>
                <c:pt idx="294">
                  <c:v>2465.0802938653442</c:v>
                </c:pt>
                <c:pt idx="295">
                  <c:v>2333.9145150995091</c:v>
                </c:pt>
                <c:pt idx="296">
                  <c:v>2209.4811806896332</c:v>
                </c:pt>
                <c:pt idx="297">
                  <c:v>2091.458640377657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C-46C6-A658-3FE66C9FE0A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933FF"/>
              </a:solidFill>
              <a:ln w="9525">
                <a:noFill/>
              </a:ln>
              <a:effectLst/>
            </c:spPr>
          </c:marker>
          <c:xVal>
            <c:numRef>
              <c:f>B!$B$42:$B$1000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B!$M$42:$M$1000</c:f>
              <c:numCache>
                <c:formatCode>0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5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20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28</c:v>
                </c:pt>
                <c:pt idx="33">
                  <c:v>32</c:v>
                </c:pt>
                <c:pt idx="34">
                  <c:v>36</c:v>
                </c:pt>
                <c:pt idx="35">
                  <c:v>37</c:v>
                </c:pt>
                <c:pt idx="36">
                  <c:v>39</c:v>
                </c:pt>
                <c:pt idx="37">
                  <c:v>41</c:v>
                </c:pt>
                <c:pt idx="38">
                  <c:v>41</c:v>
                </c:pt>
                <c:pt idx="39">
                  <c:v>43</c:v>
                </c:pt>
                <c:pt idx="40">
                  <c:v>44</c:v>
                </c:pt>
                <c:pt idx="41">
                  <c:v>55</c:v>
                </c:pt>
                <c:pt idx="42">
                  <c:v>68</c:v>
                </c:pt>
                <c:pt idx="43">
                  <c:v>87</c:v>
                </c:pt>
                <c:pt idx="44">
                  <c:v>122</c:v>
                </c:pt>
                <c:pt idx="45">
                  <c:v>130</c:v>
                </c:pt>
                <c:pt idx="46">
                  <c:v>146</c:v>
                </c:pt>
                <c:pt idx="47">
                  <c:v>159</c:v>
                </c:pt>
                <c:pt idx="48">
                  <c:v>165</c:v>
                </c:pt>
                <c:pt idx="49">
                  <c:v>176</c:v>
                </c:pt>
                <c:pt idx="50">
                  <c:v>203</c:v>
                </c:pt>
                <c:pt idx="51">
                  <c:v>230</c:v>
                </c:pt>
                <c:pt idx="52">
                  <c:v>274</c:v>
                </c:pt>
                <c:pt idx="53">
                  <c:v>325</c:v>
                </c:pt>
                <c:pt idx="54">
                  <c:v>378</c:v>
                </c:pt>
                <c:pt idx="55">
                  <c:v>433</c:v>
                </c:pt>
                <c:pt idx="56">
                  <c:v>483</c:v>
                </c:pt>
                <c:pt idx="57">
                  <c:v>535</c:v>
                </c:pt>
                <c:pt idx="58">
                  <c:v>587</c:v>
                </c:pt>
                <c:pt idx="59">
                  <c:v>671</c:v>
                </c:pt>
                <c:pt idx="60">
                  <c:v>732</c:v>
                </c:pt>
                <c:pt idx="61">
                  <c:v>828</c:v>
                </c:pt>
                <c:pt idx="62">
                  <c:v>1020</c:v>
                </c:pt>
                <c:pt idx="63">
                  <c:v>1089</c:v>
                </c:pt>
                <c:pt idx="64">
                  <c:v>1209</c:v>
                </c:pt>
                <c:pt idx="65">
                  <c:v>1377</c:v>
                </c:pt>
                <c:pt idx="66">
                  <c:v>1486</c:v>
                </c:pt>
                <c:pt idx="67">
                  <c:v>1630</c:v>
                </c:pt>
                <c:pt idx="68">
                  <c:v>1698</c:v>
                </c:pt>
                <c:pt idx="69">
                  <c:v>1751</c:v>
                </c:pt>
                <c:pt idx="70">
                  <c:v>1800</c:v>
                </c:pt>
                <c:pt idx="71">
                  <c:v>1910</c:v>
                </c:pt>
                <c:pt idx="72">
                  <c:v>2023</c:v>
                </c:pt>
                <c:pt idx="73">
                  <c:v>2182</c:v>
                </c:pt>
                <c:pt idx="74">
                  <c:v>2371</c:v>
                </c:pt>
                <c:pt idx="75">
                  <c:v>2463</c:v>
                </c:pt>
                <c:pt idx="76">
                  <c:v>2550</c:v>
                </c:pt>
                <c:pt idx="77">
                  <c:v>2735</c:v>
                </c:pt>
                <c:pt idx="78">
                  <c:v>2875</c:v>
                </c:pt>
                <c:pt idx="79">
                  <c:v>3059</c:v>
                </c:pt>
                <c:pt idx="80">
                  <c:v>3264</c:v>
                </c:pt>
                <c:pt idx="81">
                  <c:v>3450</c:v>
                </c:pt>
                <c:pt idx="82">
                  <c:v>3644</c:v>
                </c:pt>
                <c:pt idx="83">
                  <c:v>3782</c:v>
                </c:pt>
                <c:pt idx="84">
                  <c:v>3950</c:v>
                </c:pt>
                <c:pt idx="85">
                  <c:v>4119</c:v>
                </c:pt>
                <c:pt idx="86">
                  <c:v>4348</c:v>
                </c:pt>
                <c:pt idx="87">
                  <c:v>4505</c:v>
                </c:pt>
                <c:pt idx="88">
                  <c:v>4675</c:v>
                </c:pt>
                <c:pt idx="89">
                  <c:v>4934</c:v>
                </c:pt>
                <c:pt idx="90">
                  <c:v>5019</c:v>
                </c:pt>
                <c:pt idx="91">
                  <c:v>5185</c:v>
                </c:pt>
                <c:pt idx="92">
                  <c:v>5304</c:v>
                </c:pt>
                <c:pt idx="93">
                  <c:v>5575</c:v>
                </c:pt>
                <c:pt idx="94">
                  <c:v>5782</c:v>
                </c:pt>
                <c:pt idx="95">
                  <c:v>5924</c:v>
                </c:pt>
                <c:pt idx="96">
                  <c:v>6087</c:v>
                </c:pt>
                <c:pt idx="97">
                  <c:v>6210</c:v>
                </c:pt>
                <c:pt idx="98">
                  <c:v>6446</c:v>
                </c:pt>
                <c:pt idx="99">
                  <c:v>6596</c:v>
                </c:pt>
                <c:pt idx="100">
                  <c:v>6713</c:v>
                </c:pt>
                <c:pt idx="101">
                  <c:v>6930.4801379786913</c:v>
                </c:pt>
                <c:pt idx="102">
                  <c:v>7156.0761013812189</c:v>
                </c:pt>
                <c:pt idx="103">
                  <c:v>7390.0810083288197</c:v>
                </c:pt>
                <c:pt idx="104">
                  <c:v>7632.797807917942</c:v>
                </c:pt>
                <c:pt idx="105">
                  <c:v>7884.5395506903114</c:v>
                </c:pt>
                <c:pt idx="106">
                  <c:v>8145.629661690703</c:v>
                </c:pt>
                <c:pt idx="107">
                  <c:v>8416.4022156704232</c:v>
                </c:pt>
                <c:pt idx="108">
                  <c:v>8697.2022139430956</c:v>
                </c:pt>
                <c:pt idx="109">
                  <c:v>8988.3858623440938</c:v>
                </c:pt>
                <c:pt idx="110">
                  <c:v>9290.3208496857387</c:v>
                </c:pt>
                <c:pt idx="111">
                  <c:v>9603.3866260369778</c:v>
                </c:pt>
                <c:pt idx="112">
                  <c:v>9927.9746800884295</c:v>
                </c:pt>
                <c:pt idx="113">
                  <c:v>10264.488814791343</c:v>
                </c:pt>
                <c:pt idx="114">
                  <c:v>10613.345420381796</c:v>
                </c:pt>
                <c:pt idx="115">
                  <c:v>10974.973743819401</c:v>
                </c:pt>
                <c:pt idx="116">
                  <c:v>11349.816153582433</c:v>
                </c:pt>
                <c:pt idx="117">
                  <c:v>11738.328398668773</c:v>
                </c:pt>
                <c:pt idx="118">
                  <c:v>12140.979860553873</c:v>
                </c:pt>
                <c:pt idx="119">
                  <c:v>12558.253796753312</c:v>
                </c:pt>
                <c:pt idx="120">
                  <c:v>12990.647574527966</c:v>
                </c:pt>
                <c:pt idx="121">
                  <c:v>13438.672893154466</c:v>
                </c:pt>
                <c:pt idx="122">
                  <c:v>13902.855993062318</c:v>
                </c:pt>
                <c:pt idx="123">
                  <c:v>14383.737850011754</c:v>
                </c:pt>
                <c:pt idx="124">
                  <c:v>14881.874352353068</c:v>
                </c:pt>
                <c:pt idx="125">
                  <c:v>15397.836459268952</c:v>
                </c:pt>
                <c:pt idx="126">
                  <c:v>15932.210337756173</c:v>
                </c:pt>
                <c:pt idx="127">
                  <c:v>16485.59747595208</c:v>
                </c:pt>
                <c:pt idx="128">
                  <c:v>17058.614770255052</c:v>
                </c:pt>
                <c:pt idx="129">
                  <c:v>17651.894583526362</c:v>
                </c:pt>
                <c:pt idx="130">
                  <c:v>18266.084771494498</c:v>
                </c:pt>
                <c:pt idx="131">
                  <c:v>18901.848674312114</c:v>
                </c:pt>
                <c:pt idx="132">
                  <c:v>19559.86507004116</c:v>
                </c:pt>
                <c:pt idx="133">
                  <c:v>20240.828086663962</c:v>
                </c:pt>
                <c:pt idx="134">
                  <c:v>20945.447069037975</c:v>
                </c:pt>
                <c:pt idx="135">
                  <c:v>21674.446397030613</c:v>
                </c:pt>
                <c:pt idx="136">
                  <c:v>22428.565250888914</c:v>
                </c:pt>
                <c:pt idx="137">
                  <c:v>23208.557319718424</c:v>
                </c:pt>
                <c:pt idx="138">
                  <c:v>24015.190448767789</c:v>
                </c:pt>
                <c:pt idx="139">
                  <c:v>24849.246221041882</c:v>
                </c:pt>
                <c:pt idx="140">
                  <c:v>25711.519468598904</c:v>
                </c:pt>
                <c:pt idx="141">
                  <c:v>26602.817708727696</c:v>
                </c:pt>
                <c:pt idx="142">
                  <c:v>27523.960500052966</c:v>
                </c:pt>
                <c:pt idx="143">
                  <c:v>28475.77871348097</c:v>
                </c:pt>
                <c:pt idx="144">
                  <c:v>29459.113712779013</c:v>
                </c:pt>
                <c:pt idx="145">
                  <c:v>30474.816439482554</c:v>
                </c:pt>
                <c:pt idx="146">
                  <c:v>31523.74639674673</c:v>
                </c:pt>
                <c:pt idx="147">
                  <c:v>32606.770526708908</c:v>
                </c:pt>
                <c:pt idx="148">
                  <c:v>33724.761975909169</c:v>
                </c:pt>
                <c:pt idx="149">
                  <c:v>34878.598743331146</c:v>
                </c:pt>
                <c:pt idx="150">
                  <c:v>36069.162205680695</c:v>
                </c:pt>
                <c:pt idx="151">
                  <c:v>37297.335514619685</c:v>
                </c:pt>
                <c:pt idx="152">
                  <c:v>38564.00186082194</c:v>
                </c:pt>
                <c:pt idx="153">
                  <c:v>39870.042599923487</c:v>
                </c:pt>
                <c:pt idx="154">
                  <c:v>41216.335235705374</c:v>
                </c:pt>
                <c:pt idx="155">
                  <c:v>42603.751256180716</c:v>
                </c:pt>
                <c:pt idx="156">
                  <c:v>44033.153818663821</c:v>
                </c:pt>
                <c:pt idx="157">
                  <c:v>45505.395280384757</c:v>
                </c:pt>
                <c:pt idx="158">
                  <c:v>47021.314571783405</c:v>
                </c:pt>
                <c:pt idx="159">
                  <c:v>48581.734410279219</c:v>
                </c:pt>
                <c:pt idx="160">
                  <c:v>50187.458353072114</c:v>
                </c:pt>
                <c:pt idx="161">
                  <c:v>51839.267688391956</c:v>
                </c:pt>
                <c:pt idx="162">
                  <c:v>53537.918165584153</c:v>
                </c:pt>
                <c:pt idx="163">
                  <c:v>55284.136565501278</c:v>
                </c:pt>
                <c:pt idx="164">
                  <c:v>57078.617113869557</c:v>
                </c:pt>
                <c:pt idx="165">
                  <c:v>58922.017741617317</c:v>
                </c:pt>
                <c:pt idx="166">
                  <c:v>60814.956197591819</c:v>
                </c:pt>
                <c:pt idx="167">
                  <c:v>62758.006020652312</c:v>
                </c:pt>
                <c:pt idx="168">
                  <c:v>64751.692379809021</c:v>
                </c:pt>
                <c:pt idx="169">
                  <c:v>66796.48779287815</c:v>
                </c:pt>
                <c:pt idx="170">
                  <c:v>68892.807736036513</c:v>
                </c:pt>
                <c:pt idx="171">
                  <c:v>71041.006158679695</c:v>
                </c:pt>
                <c:pt idx="172">
                  <c:v>73241.370920104921</c:v>
                </c:pt>
                <c:pt idx="173">
                  <c:v>75494.119166742297</c:v>
                </c:pt>
                <c:pt idx="174">
                  <c:v>77799.392670930552</c:v>
                </c:pt>
                <c:pt idx="175">
                  <c:v>80157.253154557882</c:v>
                </c:pt>
                <c:pt idx="176">
                  <c:v>82567.677623243755</c:v>
                </c:pt>
                <c:pt idx="177">
                  <c:v>85030.55373909825</c:v>
                </c:pt>
                <c:pt idx="178">
                  <c:v>87545.67526243403</c:v>
                </c:pt>
                <c:pt idx="179">
                  <c:v>90112.737595090308</c:v>
                </c:pt>
                <c:pt idx="180">
                  <c:v>92731.333460222959</c:v>
                </c:pt>
                <c:pt idx="181">
                  <c:v>95400.94875548144</c:v>
                </c:pt>
                <c:pt idx="182">
                  <c:v>98120.958618390927</c:v>
                </c:pt>
                <c:pt idx="183">
                  <c:v>100890.62374444085</c:v>
                </c:pt>
                <c:pt idx="184">
                  <c:v>103709.08699980417</c:v>
                </c:pt>
                <c:pt idx="185">
                  <c:v>106575.3703717256</c:v>
                </c:pt>
                <c:pt idx="186">
                  <c:v>109488.37230037272</c:v>
                </c:pt>
                <c:pt idx="187">
                  <c:v>112446.86543629244</c:v>
                </c:pt>
                <c:pt idx="188">
                  <c:v>115449.49486750666</c:v>
                </c:pt>
                <c:pt idx="189">
                  <c:v>118494.77685967018</c:v>
                </c:pt>
                <c:pt idx="190">
                  <c:v>121581.09815155575</c:v>
                </c:pt>
                <c:pt idx="191">
                  <c:v>124706.7158463864</c:v>
                </c:pt>
                <c:pt idx="192">
                  <c:v>127869.7579371719</c:v>
                </c:pt>
                <c:pt idx="193">
                  <c:v>131068.2245011951</c:v>
                </c:pt>
                <c:pt idx="194">
                  <c:v>134299.98959512016</c:v>
                </c:pt>
                <c:pt idx="195">
                  <c:v>137562.80387784823</c:v>
                </c:pt>
                <c:pt idx="196">
                  <c:v>140854.29798323155</c:v>
                </c:pt>
                <c:pt idx="197">
                  <c:v>144171.9866590907</c:v>
                </c:pt>
                <c:pt idx="198">
                  <c:v>147513.27368269014</c:v>
                </c:pt>
                <c:pt idx="199">
                  <c:v>150875.45755595993</c:v>
                </c:pt>
                <c:pt idx="200">
                  <c:v>154255.73797636491</c:v>
                </c:pt>
                <c:pt idx="201">
                  <c:v>157651.22307149036</c:v>
                </c:pt>
                <c:pt idx="202">
                  <c:v>161058.9373772259</c:v>
                </c:pt>
                <c:pt idx="203">
                  <c:v>164475.83053098878</c:v>
                </c:pt>
                <c:pt idx="204">
                  <c:v>167898.78664285177</c:v>
                </c:pt>
                <c:pt idx="205">
                  <c:v>171324.63429885751</c:v>
                </c:pt>
                <c:pt idx="206">
                  <c:v>174750.15714234783</c:v>
                </c:pt>
                <c:pt idx="207">
                  <c:v>178172.10497096032</c:v>
                </c:pt>
                <c:pt idx="208">
                  <c:v>181587.20527919201</c:v>
                </c:pt>
                <c:pt idx="209">
                  <c:v>184992.17516925483</c:v>
                </c:pt>
                <c:pt idx="210">
                  <c:v>188383.73354649593</c:v>
                </c:pt>
                <c:pt idx="211">
                  <c:v>191758.6135100704</c:v>
                </c:pt>
                <c:pt idx="212">
                  <c:v>195113.57484496522</c:v>
                </c:pt>
                <c:pt idx="213">
                  <c:v>198445.41651800121</c:v>
                </c:pt>
                <c:pt idx="214">
                  <c:v>201750.98907818226</c:v>
                </c:pt>
                <c:pt idx="215">
                  <c:v>205027.20686079838</c:v>
                </c:pt>
                <c:pt idx="216">
                  <c:v>208271.05989507746</c:v>
                </c:pt>
                <c:pt idx="217">
                  <c:v>211479.62541694782</c:v>
                </c:pt>
                <c:pt idx="218">
                  <c:v>214650.07889162211</c:v>
                </c:pt>
                <c:pt idx="219">
                  <c:v>217779.70445521476</c:v>
                </c:pt>
                <c:pt idx="220">
                  <c:v>220865.90469040404</c:v>
                </c:pt>
                <c:pt idx="221">
                  <c:v>223906.20965816121</c:v>
                </c:pt>
                <c:pt idx="222">
                  <c:v>226898.28511568112</c:v>
                </c:pt>
                <c:pt idx="223">
                  <c:v>229839.93985972711</c:v>
                </c:pt>
                <c:pt idx="224">
                  <c:v>232729.13214448979</c:v>
                </c:pt>
                <c:pt idx="225">
                  <c:v>235563.97513358213</c:v>
                </c:pt>
                <c:pt idx="226">
                  <c:v>238342.74135676486</c:v>
                </c:pt>
                <c:pt idx="227">
                  <c:v>241063.86615322257</c:v>
                </c:pt>
                <c:pt idx="228">
                  <c:v>243725.95009449372</c:v>
                </c:pt>
                <c:pt idx="229">
                  <c:v>246327.76039130252</c:v>
                </c:pt>
                <c:pt idx="230">
                  <c:v>248868.23129935737</c:v>
                </c:pt>
                <c:pt idx="231">
                  <c:v>251346.46354949306</c:v>
                </c:pt>
                <c:pt idx="232">
                  <c:v>253761.7228371797</c:v>
                </c:pt>
                <c:pt idx="233">
                  <c:v>256113.43741525849</c:v>
                </c:pt>
                <c:pt idx="234">
                  <c:v>258401.19484167194</c:v>
                </c:pt>
                <c:pt idx="235">
                  <c:v>260624.73794083809</c:v>
                </c:pt>
                <c:pt idx="236">
                  <c:v>262783.96004310437</c:v>
                </c:pt>
                <c:pt idx="237">
                  <c:v>264878.89957136044</c:v>
                </c:pt>
                <c:pt idx="238">
                  <c:v>266909.73404737446</c:v>
                </c:pt>
                <c:pt idx="239">
                  <c:v>268876.77359274653</c:v>
                </c:pt>
                <c:pt idx="240">
                  <c:v>270780.45400057681</c:v>
                </c:pt>
                <c:pt idx="241">
                  <c:v>272621.32945407438</c:v>
                </c:pt>
                <c:pt idx="242">
                  <c:v>274400.06496745214</c:v>
                </c:pt>
                <c:pt idx="243">
                  <c:v>276117.42862264754</c:v>
                </c:pt>
                <c:pt idx="244">
                  <c:v>277774.28367277415</c:v>
                </c:pt>
                <c:pt idx="245">
                  <c:v>279371.5805798475</c:v>
                </c:pt>
                <c:pt idx="246">
                  <c:v>280910.34905035229</c:v>
                </c:pt>
                <c:pt idx="247">
                  <c:v>282391.69012773753</c:v>
                </c:pt>
                <c:pt idx="248">
                  <c:v>283816.76839605503</c:v>
                </c:pt>
                <c:pt idx="249">
                  <c:v>285186.80434380355</c:v>
                </c:pt>
                <c:pt idx="250">
                  <c:v>286503.06693171075</c:v>
                </c:pt>
                <c:pt idx="251">
                  <c:v>287766.86640277616</c:v>
                </c:pt>
                <c:pt idx="252">
                  <c:v>288979.54736749828</c:v>
                </c:pt>
                <c:pt idx="253">
                  <c:v>290142.48219190113</c:v>
                </c:pt>
                <c:pt idx="254">
                  <c:v>291257.06471082539</c:v>
                </c:pt>
                <c:pt idx="255">
                  <c:v>292324.70428402163</c:v>
                </c:pt>
                <c:pt idx="256">
                  <c:v>293346.8202079226</c:v>
                </c:pt>
                <c:pt idx="257">
                  <c:v>294324.83649161935</c:v>
                </c:pt>
                <c:pt idx="258">
                  <c:v>295260.17700155143</c:v>
                </c:pt>
                <c:pt idx="259">
                  <c:v>296154.2609757621</c:v>
                </c:pt>
                <c:pt idx="260">
                  <c:v>297008.49890527903</c:v>
                </c:pt>
                <c:pt idx="261">
                  <c:v>297824.28877726174</c:v>
                </c:pt>
                <c:pt idx="262">
                  <c:v>298603.01267200697</c:v>
                </c:pt>
                <c:pt idx="263">
                  <c:v>299346.03370371269</c:v>
                </c:pt>
                <c:pt idx="264">
                  <c:v>300054.69329305738</c:v>
                </c:pt>
                <c:pt idx="265">
                  <c:v>300730.30875813839</c:v>
                </c:pt>
                <c:pt idx="266">
                  <c:v>301374.17120910587</c:v>
                </c:pt>
                <c:pt idx="267">
                  <c:v>301987.54373091308</c:v>
                </c:pt>
                <c:pt idx="268">
                  <c:v>302571.65983794554</c:v>
                </c:pt>
                <c:pt idx="269">
                  <c:v>303127.72218387632</c:v>
                </c:pt>
                <c:pt idx="270">
                  <c:v>303656.90150988917</c:v>
                </c:pt>
                <c:pt idx="271">
                  <c:v>304160.33581439545</c:v>
                </c:pt>
                <c:pt idx="272">
                  <c:v>304639.12972752069</c:v>
                </c:pt>
                <c:pt idx="273">
                  <c:v>305094.35407392494</c:v>
                </c:pt>
                <c:pt idx="274">
                  <c:v>305527.04560793238</c:v>
                </c:pt>
                <c:pt idx="275">
                  <c:v>305938.20690545364</c:v>
                </c:pt>
                <c:pt idx="276">
                  <c:v>306328.80639777338</c:v>
                </c:pt>
                <c:pt idx="277">
                  <c:v>306699.77853292797</c:v>
                </c:pt>
                <c:pt idx="278">
                  <c:v>307052.02405109722</c:v>
                </c:pt>
                <c:pt idx="279">
                  <c:v>307386.41036116658</c:v>
                </c:pt>
                <c:pt idx="280">
                  <c:v>307703.77200637001</c:v>
                </c:pt>
                <c:pt idx="281">
                  <c:v>308004.91120768664</c:v>
                </c:pt>
                <c:pt idx="282">
                  <c:v>308290.59847442928</c:v>
                </c:pt>
                <c:pt idx="283">
                  <c:v>308561.57327221852</c:v>
                </c:pt>
                <c:pt idx="284">
                  <c:v>308818.5447392796</c:v>
                </c:pt>
                <c:pt idx="285">
                  <c:v>309062.19244272151</c:v>
                </c:pt>
                <c:pt idx="286">
                  <c:v>309293.16716715717</c:v>
                </c:pt>
                <c:pt idx="287">
                  <c:v>309512.09172869363</c:v>
                </c:pt>
                <c:pt idx="288">
                  <c:v>309719.56180796312</c:v>
                </c:pt>
                <c:pt idx="289">
                  <c:v>309916.14679647289</c:v>
                </c:pt>
                <c:pt idx="290">
                  <c:v>310102.39065112709</c:v>
                </c:pt>
                <c:pt idx="291">
                  <c:v>310278.81275231496</c:v>
                </c:pt>
                <c:pt idx="292">
                  <c:v>310445.90876146464</c:v>
                </c:pt>
                <c:pt idx="293">
                  <c:v>310604.15147443436</c:v>
                </c:pt>
                <c:pt idx="294">
                  <c:v>310753.99166755087</c:v>
                </c:pt>
                <c:pt idx="295">
                  <c:v>310895.85893350979</c:v>
                </c:pt>
                <c:pt idx="296">
                  <c:v>311030.16250472638</c:v>
                </c:pt>
                <c:pt idx="297">
                  <c:v>311157.29206206748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C-46C6-A658-3FE66C9FE0A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66"/>
              </a:solidFill>
              <a:ln w="9525">
                <a:noFill/>
              </a:ln>
              <a:effectLst/>
            </c:spPr>
          </c:marker>
          <c:xVal>
            <c:numRef>
              <c:f>B!$B$42:$B$1000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B!$Q$42:$Q$1000</c:f>
              <c:numCache>
                <c:formatCode>0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10</c:v>
                </c:pt>
                <c:pt idx="31">
                  <c:v>24</c:v>
                </c:pt>
                <c:pt idx="32">
                  <c:v>25</c:v>
                </c:pt>
                <c:pt idx="33">
                  <c:v>27</c:v>
                </c:pt>
                <c:pt idx="34">
                  <c:v>30</c:v>
                </c:pt>
                <c:pt idx="35">
                  <c:v>31</c:v>
                </c:pt>
                <c:pt idx="36">
                  <c:v>35</c:v>
                </c:pt>
                <c:pt idx="37">
                  <c:v>41</c:v>
                </c:pt>
                <c:pt idx="38">
                  <c:v>45</c:v>
                </c:pt>
                <c:pt idx="39">
                  <c:v>47</c:v>
                </c:pt>
                <c:pt idx="40">
                  <c:v>48</c:v>
                </c:pt>
                <c:pt idx="41">
                  <c:v>50</c:v>
                </c:pt>
                <c:pt idx="42">
                  <c:v>50</c:v>
                </c:pt>
                <c:pt idx="43">
                  <c:v>52</c:v>
                </c:pt>
                <c:pt idx="44">
                  <c:v>56</c:v>
                </c:pt>
                <c:pt idx="45">
                  <c:v>60</c:v>
                </c:pt>
                <c:pt idx="46">
                  <c:v>64</c:v>
                </c:pt>
                <c:pt idx="47">
                  <c:v>69</c:v>
                </c:pt>
                <c:pt idx="48">
                  <c:v>72</c:v>
                </c:pt>
                <c:pt idx="49">
                  <c:v>75</c:v>
                </c:pt>
                <c:pt idx="50">
                  <c:v>79</c:v>
                </c:pt>
                <c:pt idx="51">
                  <c:v>81</c:v>
                </c:pt>
                <c:pt idx="52">
                  <c:v>85</c:v>
                </c:pt>
                <c:pt idx="53">
                  <c:v>91</c:v>
                </c:pt>
                <c:pt idx="54">
                  <c:v>94</c:v>
                </c:pt>
                <c:pt idx="55">
                  <c:v>101</c:v>
                </c:pt>
                <c:pt idx="56">
                  <c:v>107</c:v>
                </c:pt>
                <c:pt idx="57">
                  <c:v>111</c:v>
                </c:pt>
                <c:pt idx="58">
                  <c:v>118</c:v>
                </c:pt>
                <c:pt idx="59">
                  <c:v>125</c:v>
                </c:pt>
                <c:pt idx="60">
                  <c:v>136</c:v>
                </c:pt>
                <c:pt idx="61">
                  <c:v>140</c:v>
                </c:pt>
                <c:pt idx="62">
                  <c:v>144</c:v>
                </c:pt>
                <c:pt idx="63">
                  <c:v>149</c:v>
                </c:pt>
                <c:pt idx="64">
                  <c:v>156</c:v>
                </c:pt>
                <c:pt idx="65">
                  <c:v>163</c:v>
                </c:pt>
                <c:pt idx="66">
                  <c:v>169</c:v>
                </c:pt>
                <c:pt idx="67">
                  <c:v>174</c:v>
                </c:pt>
                <c:pt idx="68">
                  <c:v>185</c:v>
                </c:pt>
                <c:pt idx="69">
                  <c:v>194</c:v>
                </c:pt>
                <c:pt idx="70">
                  <c:v>199</c:v>
                </c:pt>
                <c:pt idx="71">
                  <c:v>207</c:v>
                </c:pt>
                <c:pt idx="72">
                  <c:v>220</c:v>
                </c:pt>
                <c:pt idx="73">
                  <c:v>227</c:v>
                </c:pt>
                <c:pt idx="74">
                  <c:v>241</c:v>
                </c:pt>
                <c:pt idx="75">
                  <c:v>248</c:v>
                </c:pt>
                <c:pt idx="76">
                  <c:v>254</c:v>
                </c:pt>
                <c:pt idx="77">
                  <c:v>264</c:v>
                </c:pt>
                <c:pt idx="78">
                  <c:v>273</c:v>
                </c:pt>
                <c:pt idx="79">
                  <c:v>283</c:v>
                </c:pt>
                <c:pt idx="80">
                  <c:v>293</c:v>
                </c:pt>
                <c:pt idx="81">
                  <c:v>301</c:v>
                </c:pt>
                <c:pt idx="82">
                  <c:v>308</c:v>
                </c:pt>
                <c:pt idx="83">
                  <c:v>314</c:v>
                </c:pt>
                <c:pt idx="84">
                  <c:v>320</c:v>
                </c:pt>
                <c:pt idx="85">
                  <c:v>344</c:v>
                </c:pt>
                <c:pt idx="86">
                  <c:v>350</c:v>
                </c:pt>
                <c:pt idx="87">
                  <c:v>361</c:v>
                </c:pt>
                <c:pt idx="88">
                  <c:v>369</c:v>
                </c:pt>
                <c:pt idx="89">
                  <c:v>372</c:v>
                </c:pt>
                <c:pt idx="90">
                  <c:v>378</c:v>
                </c:pt>
                <c:pt idx="91">
                  <c:v>391</c:v>
                </c:pt>
                <c:pt idx="92">
                  <c:v>403</c:v>
                </c:pt>
                <c:pt idx="93">
                  <c:v>406</c:v>
                </c:pt>
                <c:pt idx="94">
                  <c:v>413</c:v>
                </c:pt>
                <c:pt idx="95">
                  <c:v>425</c:v>
                </c:pt>
                <c:pt idx="96">
                  <c:v>439</c:v>
                </c:pt>
                <c:pt idx="97">
                  <c:v>448</c:v>
                </c:pt>
                <c:pt idx="98">
                  <c:v>458</c:v>
                </c:pt>
                <c:pt idx="99">
                  <c:v>469</c:v>
                </c:pt>
                <c:pt idx="100">
                  <c:v>481</c:v>
                </c:pt>
                <c:pt idx="101">
                  <c:v>493.49574650613675</c:v>
                </c:pt>
                <c:pt idx="102">
                  <c:v>506.4578036286216</c:v>
                </c:pt>
                <c:pt idx="103">
                  <c:v>519.90301304216291</c:v>
                </c:pt>
                <c:pt idx="104">
                  <c:v>533.84878127936918</c:v>
                </c:pt>
                <c:pt idx="105">
                  <c:v>548.31309527113626</c:v>
                </c:pt>
                <c:pt idx="106">
                  <c:v>563.31453803571492</c:v>
                </c:pt>
                <c:pt idx="107">
                  <c:v>578.87230449106517</c:v>
                </c:pt>
                <c:pt idx="108">
                  <c:v>595.00621736214657</c:v>
                </c:pt>
                <c:pt idx="109">
                  <c:v>611.73674315162089</c:v>
                </c:pt>
                <c:pt idx="110">
                  <c:v>629.08500813904004</c:v>
                </c:pt>
                <c:pt idx="111">
                  <c:v>647.07281436994867</c:v>
                </c:pt>
                <c:pt idx="112">
                  <c:v>665.72265559243579</c:v>
                </c:pt>
                <c:pt idx="113">
                  <c:v>685.05773309450899</c:v>
                </c:pt>
                <c:pt idx="114">
                  <c:v>705.10197139123454</c:v>
                </c:pt>
                <c:pt idx="115">
                  <c:v>725.88003370586432</c:v>
                </c:pt>
                <c:pt idx="116">
                  <c:v>747.41733718415821</c:v>
                </c:pt>
                <c:pt idx="117">
                  <c:v>769.74006777578882</c:v>
                </c:pt>
                <c:pt idx="118">
                  <c:v>792.87519471107964</c:v>
                </c:pt>
                <c:pt idx="119">
                  <c:v>816.85048449536771</c:v>
                </c:pt>
                <c:pt idx="120">
                  <c:v>841.69451433699078</c:v>
                </c:pt>
                <c:pt idx="121">
                  <c:v>867.43668491827134</c:v>
                </c:pt>
                <c:pt idx="122">
                  <c:v>894.10723241189862</c:v>
                </c:pt>
                <c:pt idx="123">
                  <c:v>921.73723963779639</c:v>
                </c:pt>
                <c:pt idx="124">
                  <c:v>950.35864624790509</c:v>
                </c:pt>
                <c:pt idx="125">
                  <c:v>980.00425781830438</c:v>
                </c:pt>
                <c:pt idx="126">
                  <c:v>1010.7077537197631</c:v>
                </c:pt>
                <c:pt idx="127">
                  <c:v>1042.5036936291356</c:v>
                </c:pt>
                <c:pt idx="128">
                  <c:v>1075.427522535037</c:v>
                </c:pt>
                <c:pt idx="129">
                  <c:v>1109.5155740819457</c:v>
                </c:pt>
                <c:pt idx="130">
                  <c:v>1144.8050720873143</c:v>
                </c:pt>
                <c:pt idx="131">
                  <c:v>1181.3341300564587</c:v>
                </c:pt>
                <c:pt idx="132">
                  <c:v>1219.1417485099544</c:v>
                </c:pt>
                <c:pt idx="133">
                  <c:v>1258.2678099280618</c:v>
                </c:pt>
                <c:pt idx="134">
                  <c:v>1298.7530711063512</c:v>
                </c:pt>
                <c:pt idx="135">
                  <c:v>1340.6391527062838</c:v>
                </c:pt>
                <c:pt idx="136">
                  <c:v>1383.9685257740671</c:v>
                </c:pt>
                <c:pt idx="137">
                  <c:v>1428.7844949907396</c:v>
                </c:pt>
                <c:pt idx="138">
                  <c:v>1475.1311784062173</c:v>
                </c:pt>
                <c:pt idx="139">
                  <c:v>1523.0534834000571</c:v>
                </c:pt>
                <c:pt idx="140">
                  <c:v>1572.5970786020778</c:v>
                </c:pt>
                <c:pt idx="141">
                  <c:v>1623.8083614968239</c:v>
                </c:pt>
                <c:pt idx="142">
                  <c:v>1676.7344214273342</c:v>
                </c:pt>
                <c:pt idx="143">
                  <c:v>1731.4229977058985</c:v>
                </c:pt>
                <c:pt idx="144">
                  <c:v>1787.9224325326527</c:v>
                </c:pt>
                <c:pt idx="145">
                  <c:v>1846.2816184171261</c:v>
                </c:pt>
                <c:pt idx="146">
                  <c:v>1906.5499397934454</c:v>
                </c:pt>
                <c:pt idx="147">
                  <c:v>1968.7772085170043</c:v>
                </c:pt>
                <c:pt idx="148">
                  <c:v>2033.0135929292844</c:v>
                </c:pt>
                <c:pt idx="149">
                  <c:v>2099.3095401783985</c:v>
                </c:pt>
                <c:pt idx="150">
                  <c:v>2167.7156914860921</c:v>
                </c:pt>
                <c:pt idx="151">
                  <c:v>2238.2827900576794</c:v>
                </c:pt>
                <c:pt idx="152">
                  <c:v>2311.0615813399836</c:v>
                </c:pt>
                <c:pt idx="153">
                  <c:v>2386.1027053441421</c:v>
                </c:pt>
                <c:pt idx="154">
                  <c:v>2463.4565807654349</c:v>
                </c:pt>
                <c:pt idx="155">
                  <c:v>2543.1732806514337</c:v>
                </c:pt>
                <c:pt idx="156">
                  <c:v>2625.3023993931247</c:v>
                </c:pt>
                <c:pt idx="157">
                  <c:v>2709.8929108415387</c:v>
                </c:pt>
                <c:pt idx="158">
                  <c:v>2796.9930173852267</c:v>
                </c:pt>
                <c:pt idx="159">
                  <c:v>2886.649989861955</c:v>
                </c:pt>
                <c:pt idx="160">
                  <c:v>2978.9099982216171</c:v>
                </c:pt>
                <c:pt idx="161">
                  <c:v>3073.8179329068962</c:v>
                </c:pt>
                <c:pt idx="162">
                  <c:v>3171.417216973939</c:v>
                </c:pt>
                <c:pt idx="163">
                  <c:v>3271.7496090375039</c:v>
                </c:pt>
                <c:pt idx="164">
                  <c:v>3374.8549971939178</c:v>
                </c:pt>
                <c:pt idx="165">
                  <c:v>3480.7711841509372</c:v>
                </c:pt>
                <c:pt idx="166">
                  <c:v>3589.5336638762947</c:v>
                </c:pt>
                <c:pt idx="167">
                  <c:v>3701.1753901664297</c:v>
                </c:pt>
                <c:pt idx="168">
                  <c:v>3815.7265376335422</c:v>
                </c:pt>
                <c:pt idx="169">
                  <c:v>3933.2142557125449</c:v>
                </c:pt>
                <c:pt idx="170">
                  <c:v>4053.662416399442</c:v>
                </c:pt>
                <c:pt idx="171">
                  <c:v>4177.0913565487353</c:v>
                </c:pt>
                <c:pt idx="172">
                  <c:v>4303.5176156791194</c:v>
                </c:pt>
                <c:pt idx="173">
                  <c:v>4432.9536703632621</c:v>
                </c:pt>
                <c:pt idx="174">
                  <c:v>4565.4076664080521</c:v>
                </c:pt>
                <c:pt idx="175">
                  <c:v>4700.8831501652439</c:v>
                </c:pt>
                <c:pt idx="176">
                  <c:v>4839.3788004477501</c:v>
                </c:pt>
                <c:pt idx="177">
                  <c:v>4980.8881626624816</c:v>
                </c:pt>
                <c:pt idx="178">
                  <c:v>5125.3993869049991</c:v>
                </c:pt>
                <c:pt idx="179">
                  <c:v>5272.8949718924796</c:v>
                </c:pt>
                <c:pt idx="180">
                  <c:v>5423.3515167376072</c:v>
                </c:pt>
                <c:pt idx="181">
                  <c:v>5576.7394826847503</c:v>
                </c:pt>
                <c:pt idx="182">
                  <c:v>5733.0229670387971</c:v>
                </c:pt>
                <c:pt idx="183">
                  <c:v>5892.1594916137365</c:v>
                </c:pt>
                <c:pt idx="184">
                  <c:v>6054.0998081098196</c:v>
                </c:pt>
                <c:pt idx="185">
                  <c:v>6218.7877228921543</c:v>
                </c:pt>
                <c:pt idx="186">
                  <c:v>6386.1599436869956</c:v>
                </c:pt>
                <c:pt idx="187">
                  <c:v>6556.1459507320187</c:v>
                </c:pt>
                <c:pt idx="188">
                  <c:v>6728.667894910639</c:v>
                </c:pt>
                <c:pt idx="189">
                  <c:v>6903.6405253653202</c:v>
                </c:pt>
                <c:pt idx="190">
                  <c:v>7080.9711490182872</c:v>
                </c:pt>
                <c:pt idx="191">
                  <c:v>7260.5596243278178</c:v>
                </c:pt>
                <c:pt idx="192">
                  <c:v>7442.2983914724709</c:v>
                </c:pt>
                <c:pt idx="193">
                  <c:v>7626.07254098264</c:v>
                </c:pt>
                <c:pt idx="194">
                  <c:v>7811.7599226276971</c:v>
                </c:pt>
                <c:pt idx="195">
                  <c:v>7999.2312961172947</c:v>
                </c:pt>
                <c:pt idx="196">
                  <c:v>8188.3505248872498</c:v>
                </c:pt>
                <c:pt idx="197">
                  <c:v>8378.9748139148687</c:v>
                </c:pt>
                <c:pt idx="198">
                  <c:v>8570.954992147208</c:v>
                </c:pt>
                <c:pt idx="199">
                  <c:v>8764.1358397311687</c:v>
                </c:pt>
                <c:pt idx="200">
                  <c:v>8958.3564598099401</c:v>
                </c:pt>
                <c:pt idx="201">
                  <c:v>9153.4506942002572</c:v>
                </c:pt>
                <c:pt idx="202">
                  <c:v>9349.2475817945597</c:v>
                </c:pt>
                <c:pt idx="203">
                  <c:v>9545.5718580471275</c:v>
                </c:pt>
                <c:pt idx="204">
                  <c:v>9742.2444934105588</c:v>
                </c:pt>
                <c:pt idx="205">
                  <c:v>9939.0832680957428</c:v>
                </c:pt>
                <c:pt idx="206">
                  <c:v>10135.903380042839</c:v>
                </c:pt>
                <c:pt idx="207">
                  <c:v>10332.518082520895</c:v>
                </c:pt>
                <c:pt idx="208">
                  <c:v>10528.739347328416</c:v>
                </c:pt>
                <c:pt idx="209">
                  <c:v>10724.378549154846</c:v>
                </c:pt>
                <c:pt idx="210">
                  <c:v>10919.247166292296</c:v>
                </c:pt>
                <c:pt idx="211">
                  <c:v>11113.157492565855</c:v>
                </c:pt>
                <c:pt idx="212">
                  <c:v>11305.923355087256</c:v>
                </c:pt>
                <c:pt idx="213">
                  <c:v>11497.360832237098</c:v>
                </c:pt>
                <c:pt idx="214">
                  <c:v>11687.288966151153</c:v>
                </c:pt>
                <c:pt idx="215">
                  <c:v>11875.530463930963</c:v>
                </c:pt>
                <c:pt idx="216">
                  <c:v>12061.912381821256</c:v>
                </c:pt>
                <c:pt idx="217">
                  <c:v>12246.266786698223</c:v>
                </c:pt>
                <c:pt idx="218">
                  <c:v>12428.431389393631</c:v>
                </c:pt>
                <c:pt idx="219">
                  <c:v>12608.250144638356</c:v>
                </c:pt>
                <c:pt idx="220">
                  <c:v>12785.57381274217</c:v>
                </c:pt>
                <c:pt idx="221">
                  <c:v>12960.260478529388</c:v>
                </c:pt>
                <c:pt idx="222">
                  <c:v>13132.176023516146</c:v>
                </c:pt>
                <c:pt idx="223">
                  <c:v>13301.194547836629</c:v>
                </c:pt>
                <c:pt idx="224">
                  <c:v>13467.198738993698</c:v>
                </c:pt>
                <c:pt idx="225">
                  <c:v>13630.080185113931</c:v>
                </c:pt>
                <c:pt idx="226">
                  <c:v>13789.739631017484</c:v>
                </c:pt>
                <c:pt idx="227">
                  <c:v>13946.087176058263</c:v>
                </c:pt>
                <c:pt idx="228">
                  <c:v>14099.042413338097</c:v>
                </c:pt>
                <c:pt idx="229">
                  <c:v>14248.534510539013</c:v>
                </c:pt>
                <c:pt idx="230">
                  <c:v>14394.502233239185</c:v>
                </c:pt>
                <c:pt idx="231">
                  <c:v>14536.893912170632</c:v>
                </c:pt>
                <c:pt idx="232">
                  <c:v>14675.667356431006</c:v>
                </c:pt>
                <c:pt idx="233">
                  <c:v>14810.789715169523</c:v>
                </c:pt>
                <c:pt idx="234">
                  <c:v>14942.237290721436</c:v>
                </c:pt>
                <c:pt idx="235">
                  <c:v>15069.995306560899</c:v>
                </c:pt>
                <c:pt idx="236">
                  <c:v>15194.057633774479</c:v>
                </c:pt>
                <c:pt idx="237">
                  <c:v>15314.426480024422</c:v>
                </c:pt>
                <c:pt idx="238">
                  <c:v>15431.112045170978</c:v>
                </c:pt>
                <c:pt idx="239">
                  <c:v>15544.132147856973</c:v>
                </c:pt>
                <c:pt idx="240">
                  <c:v>15653.511827426963</c:v>
                </c:pt>
                <c:pt idx="241">
                  <c:v>15759.282925560667</c:v>
                </c:pt>
                <c:pt idx="242">
                  <c:v>15861.483651949802</c:v>
                </c:pt>
                <c:pt idx="243">
                  <c:v>15960.158138243703</c:v>
                </c:pt>
                <c:pt idx="244">
                  <c:v>16055.355984337692</c:v>
                </c:pt>
                <c:pt idx="245">
                  <c:v>16147.131800885043</c:v>
                </c:pt>
                <c:pt idx="246">
                  <c:v>16235.544751684934</c:v>
                </c:pt>
                <c:pt idx="247">
                  <c:v>16320.658099341294</c:v>
                </c:pt>
                <c:pt idx="248">
                  <c:v>16402.538757307608</c:v>
                </c:pt>
                <c:pt idx="249">
                  <c:v>16481.256851136652</c:v>
                </c:pt>
                <c:pt idx="250">
                  <c:v>16556.885291447885</c:v>
                </c:pt>
                <c:pt idx="251">
                  <c:v>16629.499360814396</c:v>
                </c:pt>
                <c:pt idx="252">
                  <c:v>16699.176316461122</c:v>
                </c:pt>
                <c:pt idx="253">
                  <c:v>16765.995010360977</c:v>
                </c:pt>
                <c:pt idx="254">
                  <c:v>16830.035528019715</c:v>
                </c:pt>
                <c:pt idx="255">
                  <c:v>16891.378846957134</c:v>
                </c:pt>
                <c:pt idx="256">
                  <c:v>16950.106515624531</c:v>
                </c:pt>
                <c:pt idx="257">
                  <c:v>17006.300353248203</c:v>
                </c:pt>
                <c:pt idx="258">
                  <c:v>17060.042170858127</c:v>
                </c:pt>
                <c:pt idx="259">
                  <c:v>17111.41351355072</c:v>
                </c:pt>
                <c:pt idx="260">
                  <c:v>17160.495423845521</c:v>
                </c:pt>
                <c:pt idx="261">
                  <c:v>17207.368225827871</c:v>
                </c:pt>
                <c:pt idx="262">
                  <c:v>17252.111329623225</c:v>
                </c:pt>
                <c:pt idx="263">
                  <c:v>17294.803055622739</c:v>
                </c:pt>
                <c:pt idx="264">
                  <c:v>17335.520477774007</c:v>
                </c:pt>
                <c:pt idx="265">
                  <c:v>17374.339285163696</c:v>
                </c:pt>
                <c:pt idx="266">
                  <c:v>17411.333661049637</c:v>
                </c:pt>
                <c:pt idx="267">
                  <c:v>17446.576178447172</c:v>
                </c:pt>
                <c:pt idx="268">
                  <c:v>17480.137711336876</c:v>
                </c:pt>
                <c:pt idx="269">
                  <c:v>17512.087360536749</c:v>
                </c:pt>
                <c:pt idx="270">
                  <c:v>17542.492393270324</c:v>
                </c:pt>
                <c:pt idx="271">
                  <c:v>17571.418195461145</c:v>
                </c:pt>
                <c:pt idx="272">
                  <c:v>17598.928235792646</c:v>
                </c:pt>
                <c:pt idx="273">
                  <c:v>17625.084040589158</c:v>
                </c:pt>
                <c:pt idx="274">
                  <c:v>17649.945178597256</c:v>
                </c:pt>
                <c:pt idx="275">
                  <c:v>17673.569254775943</c:v>
                </c:pt>
                <c:pt idx="276">
                  <c:v>17696.011912237984</c:v>
                </c:pt>
                <c:pt idx="277">
                  <c:v>17717.326841522176</c:v>
                </c:pt>
                <c:pt idx="278">
                  <c:v>17737.565796416518</c:v>
                </c:pt>
                <c:pt idx="279">
                  <c:v>17756.778615594329</c:v>
                </c:pt>
                <c:pt idx="280">
                  <c:v>17775.013249368658</c:v>
                </c:pt>
                <c:pt idx="281">
                  <c:v>17792.315790914228</c:v>
                </c:pt>
                <c:pt idx="282">
                  <c:v>17808.730511349971</c:v>
                </c:pt>
                <c:pt idx="283">
                  <c:v>17824.299898118788</c:v>
                </c:pt>
                <c:pt idx="284">
                  <c:v>17839.064696143792</c:v>
                </c:pt>
                <c:pt idx="285">
                  <c:v>17853.063951281798</c:v>
                </c:pt>
                <c:pt idx="286">
                  <c:v>17866.335055635038</c:v>
                </c:pt>
                <c:pt idx="287">
                  <c:v>17878.913794320568</c:v>
                </c:pt>
                <c:pt idx="288">
                  <c:v>17890.834393333676</c:v>
                </c:pt>
                <c:pt idx="289">
                  <c:v>17902.129568176588</c:v>
                </c:pt>
                <c:pt idx="290">
                  <c:v>17912.830572956678</c:v>
                </c:pt>
                <c:pt idx="291">
                  <c:v>17922.967249689613</c:v>
                </c:pt>
                <c:pt idx="292">
                  <c:v>17932.56807757177</c:v>
                </c:pt>
                <c:pt idx="293">
                  <c:v>17941.660222013514</c:v>
                </c:pt>
                <c:pt idx="294">
                  <c:v>17950.269583249978</c:v>
                </c:pt>
                <c:pt idx="295">
                  <c:v>17958.42084436935</c:v>
                </c:pt>
                <c:pt idx="296">
                  <c:v>17966.137518620108</c:v>
                </c:pt>
                <c:pt idx="297">
                  <c:v>17973.441995878289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C-46C6-A658-3FE66C9FE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50704"/>
        <c:axId val="442354312"/>
      </c:scatterChart>
      <c:valAx>
        <c:axId val="442350704"/>
        <c:scaling>
          <c:orientation val="minMax"/>
          <c:min val="438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4312"/>
        <c:crosses val="autoZero"/>
        <c:crossBetween val="midCat"/>
      </c:valAx>
      <c:valAx>
        <c:axId val="4423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143436</xdr:rowOff>
    </xdr:from>
    <xdr:to>
      <xdr:col>39</xdr:col>
      <xdr:colOff>161925</xdr:colOff>
      <xdr:row>31</xdr:row>
      <xdr:rowOff>179293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orldpopulationreview.com/world-cities/pune-population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github.com/rvcgeeks" TargetMode="External"/><Relationship Id="rId1" Type="http://schemas.openxmlformats.org/officeDocument/2006/relationships/hyperlink" Target="http://www.linked.com/in/rvchavadekar" TargetMode="External"/><Relationship Id="rId6" Type="http://schemas.openxmlformats.org/officeDocument/2006/relationships/hyperlink" Target="https://punecoronatracker.in/" TargetMode="External"/><Relationship Id="rId5" Type="http://schemas.openxmlformats.org/officeDocument/2006/relationships/hyperlink" Target="https://www.downtoearth.org.in/news/health/covid-19-are-80-cases-in-india-really-asymptomatic-70590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rvchavadekar@gmail.com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4:AD739"/>
  <sheetViews>
    <sheetView tabSelected="1" topLeftCell="A124" zoomScale="80" zoomScaleNormal="80" workbookViewId="0">
      <selection activeCell="D145" sqref="D145"/>
    </sheetView>
  </sheetViews>
  <sheetFormatPr defaultColWidth="9" defaultRowHeight="14.4"/>
  <cols>
    <col min="1" max="1" width="4.6640625" customWidth="1"/>
    <col min="2" max="2" width="16.5546875" style="18" customWidth="1"/>
    <col min="3" max="3" width="10.21875" style="15" customWidth="1"/>
    <col min="4" max="4" width="8.77734375" style="15" customWidth="1"/>
    <col min="5" max="5" width="10.21875" style="15" customWidth="1"/>
    <col min="6" max="6" width="7.77734375" style="40" customWidth="1"/>
    <col min="7" max="8" width="10.33203125" style="1" customWidth="1"/>
    <col min="9" max="9" width="10.44140625" style="1" customWidth="1"/>
    <col min="10" max="10" width="8.5546875" style="1" customWidth="1"/>
    <col min="11" max="13" width="9" style="1"/>
    <col min="14" max="14" width="7.77734375" style="1" customWidth="1"/>
    <col min="15" max="17" width="9" style="1"/>
    <col min="18" max="18" width="7.77734375" style="1" customWidth="1"/>
    <col min="20" max="20" width="3.33203125" customWidth="1"/>
    <col min="22" max="22" width="3.33203125" customWidth="1"/>
    <col min="24" max="24" width="3.33203125" customWidth="1"/>
    <col min="25" max="25" width="5.6640625" customWidth="1"/>
    <col min="26" max="26" width="3.33203125" customWidth="1"/>
    <col min="27" max="27" width="4.5546875" customWidth="1"/>
    <col min="28" max="28" width="11.6640625" bestFit="1" customWidth="1"/>
    <col min="31" max="31" width="10.77734375" customWidth="1"/>
  </cols>
  <sheetData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spans="1:28" ht="15" customHeight="1" thickBot="1"/>
    <row r="34" spans="1:28" ht="15" customHeight="1" thickTop="1">
      <c r="A34" s="116" t="s">
        <v>0</v>
      </c>
      <c r="B34" s="117">
        <v>6629347</v>
      </c>
      <c r="C34" s="118"/>
      <c r="D34" s="126" t="s">
        <v>25</v>
      </c>
      <c r="E34" s="128">
        <v>95</v>
      </c>
      <c r="F34" s="43"/>
      <c r="G34" s="1" t="s">
        <v>1</v>
      </c>
      <c r="N34"/>
      <c r="O34"/>
      <c r="P34"/>
      <c r="Q34"/>
      <c r="R34"/>
      <c r="Y34" s="21" t="s">
        <v>14</v>
      </c>
      <c r="AB34" s="11" t="s">
        <v>28</v>
      </c>
    </row>
    <row r="35" spans="1:28" ht="15" customHeight="1" thickBot="1">
      <c r="A35" s="116"/>
      <c r="B35" s="119"/>
      <c r="C35" s="120"/>
      <c r="D35" s="127"/>
      <c r="E35" s="129"/>
      <c r="F35" s="43"/>
      <c r="G35" s="3" t="s">
        <v>2</v>
      </c>
      <c r="H35" s="3"/>
      <c r="L35" s="26" t="s">
        <v>16</v>
      </c>
      <c r="M35" s="26"/>
      <c r="N35"/>
      <c r="O35"/>
      <c r="P35" s="27" t="s">
        <v>17</v>
      </c>
      <c r="Q35"/>
      <c r="Y35" s="21" t="s">
        <v>15</v>
      </c>
      <c r="AB35" s="11" t="s">
        <v>31</v>
      </c>
    </row>
    <row r="36" spans="1:28" ht="15" customHeight="1" thickTop="1">
      <c r="A36" s="113" t="s">
        <v>35</v>
      </c>
      <c r="B36" s="112">
        <f>ROUND((1-asy/100)*B34,0)</f>
        <v>331467</v>
      </c>
      <c r="C36" s="17"/>
      <c r="D36" s="17"/>
      <c r="E36" s="17"/>
      <c r="F36" s="41"/>
      <c r="G36" s="17"/>
      <c r="H36" s="17"/>
      <c r="I36" s="17"/>
      <c r="J36" s="17"/>
      <c r="N36" s="3"/>
      <c r="R36" s="3"/>
      <c r="Y36" s="89" t="s">
        <v>26</v>
      </c>
      <c r="AB36" s="11" t="s">
        <v>27</v>
      </c>
    </row>
    <row r="37" spans="1:28" ht="15" customHeight="1" thickBot="1">
      <c r="A37" s="121" t="s">
        <v>11</v>
      </c>
      <c r="B37" s="122"/>
      <c r="C37" s="123"/>
      <c r="D37" s="123"/>
      <c r="E37" s="123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5"/>
      <c r="S37" s="145" t="s">
        <v>10</v>
      </c>
      <c r="T37" s="146"/>
      <c r="U37" s="146"/>
      <c r="V37" s="146"/>
      <c r="W37" s="146"/>
      <c r="X37" s="147"/>
      <c r="Y37" s="143" t="s">
        <v>20</v>
      </c>
      <c r="Z37" s="144"/>
      <c r="AB37" s="92" t="s">
        <v>29</v>
      </c>
    </row>
    <row r="38" spans="1:28" ht="15" customHeight="1" thickTop="1">
      <c r="A38" s="130" t="s">
        <v>11</v>
      </c>
      <c r="B38" s="131"/>
      <c r="C38" s="132" t="s">
        <v>36</v>
      </c>
      <c r="D38" s="133"/>
      <c r="E38" s="133"/>
      <c r="F38" s="134"/>
      <c r="G38" s="150" t="s">
        <v>9</v>
      </c>
      <c r="H38" s="151"/>
      <c r="I38" s="151"/>
      <c r="J38" s="152"/>
      <c r="K38" s="135" t="s">
        <v>3</v>
      </c>
      <c r="L38" s="136"/>
      <c r="M38" s="136"/>
      <c r="N38" s="137"/>
      <c r="O38" s="138" t="s">
        <v>4</v>
      </c>
      <c r="P38" s="139"/>
      <c r="Q38" s="139"/>
      <c r="R38" s="140"/>
      <c r="S38" s="141" t="s">
        <v>32</v>
      </c>
      <c r="T38" s="142"/>
      <c r="U38" s="148" t="s">
        <v>5</v>
      </c>
      <c r="V38" s="149"/>
      <c r="W38" s="148" t="s">
        <v>6</v>
      </c>
      <c r="X38" s="149"/>
      <c r="Y38" s="153" t="s">
        <v>19</v>
      </c>
      <c r="Z38" s="153" t="s">
        <v>18</v>
      </c>
    </row>
    <row r="39" spans="1:28" ht="15" customHeight="1" thickBot="1">
      <c r="A39" s="19" t="s">
        <v>7</v>
      </c>
      <c r="B39" s="20" t="s">
        <v>13</v>
      </c>
      <c r="C39" s="88" t="s">
        <v>7</v>
      </c>
      <c r="D39" s="39" t="s">
        <v>8</v>
      </c>
      <c r="E39" s="38" t="s">
        <v>34</v>
      </c>
      <c r="F39" s="42" t="s">
        <v>33</v>
      </c>
      <c r="G39" s="14" t="s">
        <v>7</v>
      </c>
      <c r="H39" s="103" t="s">
        <v>8</v>
      </c>
      <c r="I39" s="107" t="s">
        <v>34</v>
      </c>
      <c r="J39" s="108" t="s">
        <v>33</v>
      </c>
      <c r="K39" s="4" t="s">
        <v>7</v>
      </c>
      <c r="L39" s="5" t="s">
        <v>8</v>
      </c>
      <c r="M39" s="101" t="s">
        <v>34</v>
      </c>
      <c r="N39" s="51" t="s">
        <v>33</v>
      </c>
      <c r="O39" s="6" t="s">
        <v>7</v>
      </c>
      <c r="P39" s="8" t="s">
        <v>8</v>
      </c>
      <c r="Q39" s="102" t="s">
        <v>34</v>
      </c>
      <c r="R39" s="52" t="s">
        <v>33</v>
      </c>
      <c r="S39" s="34" t="s">
        <v>8</v>
      </c>
      <c r="T39" s="23" t="s">
        <v>21</v>
      </c>
      <c r="U39" s="35" t="s">
        <v>8</v>
      </c>
      <c r="V39" s="33" t="s">
        <v>21</v>
      </c>
      <c r="W39" s="35" t="s">
        <v>8</v>
      </c>
      <c r="X39" s="33" t="s">
        <v>21</v>
      </c>
      <c r="Y39" s="154"/>
      <c r="Z39" s="154"/>
    </row>
    <row r="40" spans="1:28" ht="15" customHeight="1" thickTop="1">
      <c r="A40" s="63"/>
      <c r="B40" s="64"/>
      <c r="C40" s="71"/>
      <c r="D40" s="72"/>
      <c r="E40" s="73"/>
      <c r="F40" s="83" t="s">
        <v>22</v>
      </c>
      <c r="I40" s="109" t="s">
        <v>23</v>
      </c>
      <c r="J40" s="83" t="s">
        <v>22</v>
      </c>
      <c r="N40" s="84" t="s">
        <v>22</v>
      </c>
      <c r="Q40" s="81" t="s">
        <v>23</v>
      </c>
      <c r="R40" s="83" t="s">
        <v>22</v>
      </c>
      <c r="S40" s="9"/>
      <c r="T40" s="22"/>
      <c r="Y40" s="21"/>
    </row>
    <row r="41" spans="1:28" ht="15" customHeight="1">
      <c r="A41" s="65"/>
      <c r="B41" s="66" t="s">
        <v>12</v>
      </c>
      <c r="C41" s="74"/>
      <c r="D41" s="75"/>
      <c r="F41" s="82">
        <f>SQRT(SUMSQ(F42:F542)/COUNT(F42:F542))</f>
        <v>9.2060256397511545E-3</v>
      </c>
      <c r="I41" s="104">
        <f>MAX(I42:I1000)</f>
        <v>56359.975057151838</v>
      </c>
      <c r="J41" s="82">
        <f>SQRT(SUMSQ(J42:J542)/COUNT(J42:J542))</f>
        <v>4.7257172291100186E-2</v>
      </c>
      <c r="N41" s="82">
        <f>SQRT(SUMSQ(N42:N542)/COUNT(N42:N542))</f>
        <v>9.5103117910488397E-3</v>
      </c>
      <c r="Q41" s="80">
        <f>MAX(Q42:Q1000)</f>
        <v>17973.441995878289</v>
      </c>
      <c r="R41" s="82">
        <f>SQRT(SUMSQ(R42:R542)/COUNT(R42:R542))</f>
        <v>2.0102011208536684E-2</v>
      </c>
      <c r="S41" s="115">
        <f>SQRT(SUMSQ(S42:S542)/COUNT(S42:S542))</f>
        <v>0.10272945737084463</v>
      </c>
      <c r="T41" s="9"/>
      <c r="U41" s="114">
        <f>AVERAGE(U42:U1000)</f>
        <v>6.0785116610355953E-2</v>
      </c>
      <c r="V41" s="36"/>
      <c r="W41" s="114">
        <f>AVERAGE(W42:W1000)</f>
        <v>3.4925277111208814E-3</v>
      </c>
      <c r="X41" s="36"/>
    </row>
    <row r="42" spans="1:28" ht="15" customHeight="1">
      <c r="A42" s="67">
        <v>1</v>
      </c>
      <c r="B42" s="68">
        <v>43899.75</v>
      </c>
      <c r="C42" s="77">
        <f>E42</f>
        <v>2</v>
      </c>
      <c r="D42" s="16">
        <v>2</v>
      </c>
      <c r="E42" s="78">
        <f>IF(Y42,0,D42)</f>
        <v>2</v>
      </c>
      <c r="F42" s="76" t="str">
        <f t="shared" ref="F42:F105" si="0">IF(Z42="","",(ROUND(E42,0)-D42)/ROUND(E42,0))</f>
        <v/>
      </c>
      <c r="G42" s="1">
        <f>D42</f>
        <v>2</v>
      </c>
      <c r="H42" s="1">
        <f>IF(AND(Y42,Z42=""),"",D42-L42-P42)</f>
        <v>2</v>
      </c>
      <c r="I42" s="105">
        <f>G42</f>
        <v>2</v>
      </c>
      <c r="J42" s="76" t="str">
        <f>IF(Z42="","",(H42-ROUND(I42,0))/ROUND(I42,0))</f>
        <v/>
      </c>
      <c r="K42" s="1">
        <f>L42</f>
        <v>0</v>
      </c>
      <c r="L42" s="2">
        <v>0</v>
      </c>
      <c r="M42" s="24">
        <f>IF(Y42,0,L42)</f>
        <v>0</v>
      </c>
      <c r="N42" s="76" t="str">
        <f>IF(Z42="","",(L42-ROUND(M42,0))/ROUND(M42,0))</f>
        <v/>
      </c>
      <c r="O42" s="1">
        <f>P42</f>
        <v>0</v>
      </c>
      <c r="P42" s="2">
        <v>0</v>
      </c>
      <c r="Q42" s="25">
        <f>IF(Y42,0,P42)</f>
        <v>0</v>
      </c>
      <c r="R42" s="76" t="str">
        <f>IF(Z42="","",(ROUND(Q42,0)-P42)/ROUND(Q42,0))</f>
        <v/>
      </c>
      <c r="S42" s="13" t="str">
        <f t="shared" ref="S42:S105" si="1">IF(OR(Y42,T42=""),"",(1/I42+1/(N-E42))*C42/A42)</f>
        <v/>
      </c>
      <c r="T42" s="100"/>
      <c r="U42" s="13" t="str">
        <f t="shared" ref="U42:U105" si="2">IF(V42="","",IF(Y42,"",K42/(I42*A42)))</f>
        <v/>
      </c>
      <c r="V42" s="12"/>
      <c r="W42" s="13" t="str">
        <f t="shared" ref="W42:W105" si="3">IF(X42="","",IF(Y42,"",O42/(I42*A42)))</f>
        <v/>
      </c>
      <c r="X42" s="12"/>
      <c r="Y42" t="b">
        <f t="shared" ref="Y42:Y105" si="4">OR(D42="",L42="",P42="",NOT(Z42=""))</f>
        <v>0</v>
      </c>
      <c r="Z42" s="30"/>
      <c r="AB42" s="1"/>
    </row>
    <row r="43" spans="1:28" ht="15" customHeight="1">
      <c r="A43" s="67">
        <v>1</v>
      </c>
      <c r="B43" s="69">
        <f>B42+A43</f>
        <v>43900.75</v>
      </c>
      <c r="C43" s="77">
        <f>E43-E42</f>
        <v>3</v>
      </c>
      <c r="D43" s="16">
        <v>5</v>
      </c>
      <c r="E43" s="79">
        <f>IF(Y43,I43+M43+R4,D43)</f>
        <v>5</v>
      </c>
      <c r="F43" s="76" t="str">
        <f t="shared" si="0"/>
        <v/>
      </c>
      <c r="G43" s="1">
        <f t="shared" ref="G43:G106" si="5">IF(Y43,I42*(at*(N-E42)/(I42+N-E42)-bt-ct)*A43,I43-I42)</f>
        <v>3</v>
      </c>
      <c r="H43" s="1">
        <f t="shared" ref="H43:H106" si="6">IF(AND(Y43,Z43=""),"",D43-L43-P43)</f>
        <v>5</v>
      </c>
      <c r="I43" s="106">
        <f t="shared" ref="I43:I106" si="7">IF(Y43,I42+G43,E43-M43-Q43)</f>
        <v>5</v>
      </c>
      <c r="J43" s="76" t="str">
        <f t="shared" ref="J43:J106" si="8">IF(Z43="","",(ROUND(I43,0)-H43)/ROUND(I43,0))</f>
        <v/>
      </c>
      <c r="K43" s="1">
        <f>IF(Y43,bt*I42*A43,M43-M42)</f>
        <v>0</v>
      </c>
      <c r="L43" s="2">
        <v>0</v>
      </c>
      <c r="M43" s="7">
        <f t="shared" ref="M43:M106" si="9">IF(Y43,M42+K43,L43)</f>
        <v>0</v>
      </c>
      <c r="N43" s="76" t="str">
        <f t="shared" ref="N43:N106" si="10">IF(Z43="","",(L43-ROUND(M43,0))/ROUND(M43,0))</f>
        <v/>
      </c>
      <c r="O43" s="1">
        <f>IF(Y43,ct*I42*A43,Q43-Q42)</f>
        <v>0</v>
      </c>
      <c r="P43" s="2">
        <v>0</v>
      </c>
      <c r="Q43" s="10">
        <f t="shared" ref="Q43:Q106" si="11">IF(Y43,Q42+O43,P43)</f>
        <v>0</v>
      </c>
      <c r="R43" s="76" t="str">
        <f t="shared" ref="R43:R106" si="12">IF(Z43="","",(ROUND(Q43,0)-P43)/ROUND(Q43,0))</f>
        <v/>
      </c>
      <c r="S43" s="13" t="str">
        <f t="shared" si="1"/>
        <v/>
      </c>
      <c r="T43" s="86"/>
      <c r="U43" s="13" t="str">
        <f t="shared" si="2"/>
        <v/>
      </c>
      <c r="V43" s="28"/>
      <c r="W43" s="13" t="str">
        <f t="shared" si="3"/>
        <v/>
      </c>
      <c r="X43" s="28"/>
      <c r="Y43" t="b">
        <f t="shared" si="4"/>
        <v>0</v>
      </c>
      <c r="Z43" s="31"/>
    </row>
    <row r="44" spans="1:28" ht="15" customHeight="1">
      <c r="A44" s="67">
        <v>1</v>
      </c>
      <c r="B44" s="69">
        <f>B43+A44</f>
        <v>43901.75</v>
      </c>
      <c r="C44" s="77">
        <f t="shared" ref="C44:C107" si="13">E44-E43</f>
        <v>3</v>
      </c>
      <c r="D44" s="16">
        <v>8</v>
      </c>
      <c r="E44" s="79">
        <f t="shared" ref="E44:E107" si="14">IF(Y44,I44+M44+Q44,D44)</f>
        <v>8</v>
      </c>
      <c r="F44" s="76" t="str">
        <f t="shared" si="0"/>
        <v/>
      </c>
      <c r="G44" s="1">
        <f t="shared" si="5"/>
        <v>3</v>
      </c>
      <c r="H44" s="1">
        <f t="shared" si="6"/>
        <v>8</v>
      </c>
      <c r="I44" s="106">
        <f t="shared" si="7"/>
        <v>8</v>
      </c>
      <c r="J44" s="76" t="str">
        <f t="shared" si="8"/>
        <v/>
      </c>
      <c r="K44" s="1">
        <f t="shared" ref="K44:K107" si="15">IF(Y44,bt*I44*A44,M44-M43)</f>
        <v>0</v>
      </c>
      <c r="L44" s="2">
        <v>0</v>
      </c>
      <c r="M44" s="7">
        <f t="shared" si="9"/>
        <v>0</v>
      </c>
      <c r="N44" s="76" t="str">
        <f t="shared" si="10"/>
        <v/>
      </c>
      <c r="O44" s="1">
        <f t="shared" ref="O44:O107" si="16">IF(Y44,ct*I44*A44,Q44-Q43)</f>
        <v>0</v>
      </c>
      <c r="P44" s="2">
        <v>0</v>
      </c>
      <c r="Q44" s="10">
        <f t="shared" si="11"/>
        <v>0</v>
      </c>
      <c r="R44" s="76" t="str">
        <f t="shared" si="12"/>
        <v/>
      </c>
      <c r="S44" s="13" t="str">
        <f t="shared" si="1"/>
        <v/>
      </c>
      <c r="T44" s="86"/>
      <c r="U44" s="13" t="str">
        <f t="shared" si="2"/>
        <v/>
      </c>
      <c r="V44" s="28"/>
      <c r="W44" s="13" t="str">
        <f t="shared" si="3"/>
        <v/>
      </c>
      <c r="X44" s="28"/>
      <c r="Y44" t="b">
        <f t="shared" si="4"/>
        <v>0</v>
      </c>
      <c r="Z44" s="31"/>
    </row>
    <row r="45" spans="1:28" ht="15" customHeight="1">
      <c r="A45" s="67">
        <v>1</v>
      </c>
      <c r="B45" s="69">
        <f t="shared" ref="B45:B108" si="17">B44+A45</f>
        <v>43902.75</v>
      </c>
      <c r="C45" s="77">
        <f t="shared" si="13"/>
        <v>0</v>
      </c>
      <c r="D45" s="16">
        <v>8</v>
      </c>
      <c r="E45" s="79">
        <f t="shared" si="14"/>
        <v>8</v>
      </c>
      <c r="F45" s="76" t="str">
        <f t="shared" si="0"/>
        <v/>
      </c>
      <c r="G45" s="1">
        <f t="shared" si="5"/>
        <v>0</v>
      </c>
      <c r="H45" s="1">
        <f t="shared" si="6"/>
        <v>8</v>
      </c>
      <c r="I45" s="106">
        <f t="shared" si="7"/>
        <v>8</v>
      </c>
      <c r="J45" s="76" t="str">
        <f t="shared" si="8"/>
        <v/>
      </c>
      <c r="K45" s="1">
        <f t="shared" si="15"/>
        <v>0</v>
      </c>
      <c r="L45" s="2">
        <v>0</v>
      </c>
      <c r="M45" s="7">
        <f t="shared" si="9"/>
        <v>0</v>
      </c>
      <c r="N45" s="76" t="str">
        <f t="shared" si="10"/>
        <v/>
      </c>
      <c r="O45" s="1">
        <f t="shared" si="16"/>
        <v>0</v>
      </c>
      <c r="P45" s="2">
        <v>0</v>
      </c>
      <c r="Q45" s="10">
        <f t="shared" si="11"/>
        <v>0</v>
      </c>
      <c r="R45" s="76" t="str">
        <f t="shared" si="12"/>
        <v/>
      </c>
      <c r="S45" s="13" t="str">
        <f t="shared" si="1"/>
        <v/>
      </c>
      <c r="T45" s="86"/>
      <c r="U45" s="13" t="str">
        <f t="shared" si="2"/>
        <v/>
      </c>
      <c r="V45" s="28"/>
      <c r="W45" s="13" t="str">
        <f t="shared" si="3"/>
        <v/>
      </c>
      <c r="X45" s="28"/>
      <c r="Y45" t="b">
        <f t="shared" si="4"/>
        <v>0</v>
      </c>
      <c r="Z45" s="31"/>
    </row>
    <row r="46" spans="1:28">
      <c r="A46" s="67">
        <v>1</v>
      </c>
      <c r="B46" s="69">
        <f t="shared" si="17"/>
        <v>43903.75</v>
      </c>
      <c r="C46" s="77">
        <f t="shared" si="13"/>
        <v>2</v>
      </c>
      <c r="D46" s="16">
        <v>10</v>
      </c>
      <c r="E46" s="79">
        <f t="shared" si="14"/>
        <v>10</v>
      </c>
      <c r="F46" s="76" t="str">
        <f t="shared" si="0"/>
        <v/>
      </c>
      <c r="G46" s="1">
        <f t="shared" si="5"/>
        <v>2</v>
      </c>
      <c r="H46" s="1">
        <f t="shared" si="6"/>
        <v>10</v>
      </c>
      <c r="I46" s="106">
        <f t="shared" si="7"/>
        <v>10</v>
      </c>
      <c r="J46" s="76" t="str">
        <f t="shared" si="8"/>
        <v/>
      </c>
      <c r="K46" s="1">
        <f t="shared" si="15"/>
        <v>0</v>
      </c>
      <c r="L46" s="2">
        <v>0</v>
      </c>
      <c r="M46" s="7">
        <f t="shared" si="9"/>
        <v>0</v>
      </c>
      <c r="N46" s="76" t="str">
        <f t="shared" si="10"/>
        <v/>
      </c>
      <c r="O46" s="1">
        <f t="shared" si="16"/>
        <v>0</v>
      </c>
      <c r="P46" s="2">
        <v>0</v>
      </c>
      <c r="Q46" s="10">
        <f t="shared" si="11"/>
        <v>0</v>
      </c>
      <c r="R46" s="76" t="str">
        <f t="shared" si="12"/>
        <v/>
      </c>
      <c r="S46" s="13" t="str">
        <f t="shared" si="1"/>
        <v/>
      </c>
      <c r="T46" s="86"/>
      <c r="U46" s="13" t="str">
        <f t="shared" si="2"/>
        <v/>
      </c>
      <c r="V46" s="28"/>
      <c r="W46" s="13" t="str">
        <f t="shared" si="3"/>
        <v/>
      </c>
      <c r="X46" s="28"/>
      <c r="Y46" t="b">
        <f t="shared" si="4"/>
        <v>0</v>
      </c>
      <c r="Z46" s="31"/>
    </row>
    <row r="47" spans="1:28">
      <c r="A47" s="67">
        <v>1</v>
      </c>
      <c r="B47" s="69">
        <f t="shared" si="17"/>
        <v>43904.75</v>
      </c>
      <c r="C47" s="77">
        <f t="shared" si="13"/>
        <v>5</v>
      </c>
      <c r="D47" s="16">
        <v>15</v>
      </c>
      <c r="E47" s="79">
        <f t="shared" si="14"/>
        <v>15</v>
      </c>
      <c r="F47" s="76" t="str">
        <f t="shared" si="0"/>
        <v/>
      </c>
      <c r="G47" s="1">
        <f t="shared" si="5"/>
        <v>5</v>
      </c>
      <c r="H47" s="1">
        <f t="shared" si="6"/>
        <v>15</v>
      </c>
      <c r="I47" s="106">
        <f t="shared" si="7"/>
        <v>15</v>
      </c>
      <c r="J47" s="76" t="str">
        <f t="shared" si="8"/>
        <v/>
      </c>
      <c r="K47" s="1">
        <f t="shared" si="15"/>
        <v>0</v>
      </c>
      <c r="L47" s="2">
        <v>0</v>
      </c>
      <c r="M47" s="7">
        <f t="shared" si="9"/>
        <v>0</v>
      </c>
      <c r="N47" s="76" t="str">
        <f t="shared" si="10"/>
        <v/>
      </c>
      <c r="O47" s="1">
        <f t="shared" si="16"/>
        <v>0</v>
      </c>
      <c r="P47" s="2">
        <v>0</v>
      </c>
      <c r="Q47" s="10">
        <f t="shared" si="11"/>
        <v>0</v>
      </c>
      <c r="R47" s="76" t="str">
        <f t="shared" si="12"/>
        <v/>
      </c>
      <c r="S47" s="13" t="str">
        <f t="shared" si="1"/>
        <v/>
      </c>
      <c r="T47" s="86"/>
      <c r="U47" s="13" t="str">
        <f t="shared" si="2"/>
        <v/>
      </c>
      <c r="V47" s="28"/>
      <c r="W47" s="13" t="str">
        <f t="shared" si="3"/>
        <v/>
      </c>
      <c r="X47" s="28"/>
      <c r="Y47" t="b">
        <f t="shared" si="4"/>
        <v>0</v>
      </c>
      <c r="Z47" s="31"/>
    </row>
    <row r="48" spans="1:28">
      <c r="A48" s="67">
        <v>1</v>
      </c>
      <c r="B48" s="69">
        <f t="shared" si="17"/>
        <v>43905.75</v>
      </c>
      <c r="C48" s="77">
        <f t="shared" si="13"/>
        <v>1</v>
      </c>
      <c r="D48" s="16">
        <v>16</v>
      </c>
      <c r="E48" s="79">
        <f t="shared" si="14"/>
        <v>16</v>
      </c>
      <c r="F48" s="76" t="str">
        <f t="shared" si="0"/>
        <v/>
      </c>
      <c r="G48" s="1">
        <f t="shared" si="5"/>
        <v>1</v>
      </c>
      <c r="H48" s="1">
        <f t="shared" si="6"/>
        <v>16</v>
      </c>
      <c r="I48" s="106">
        <f t="shared" si="7"/>
        <v>16</v>
      </c>
      <c r="J48" s="76" t="str">
        <f t="shared" si="8"/>
        <v/>
      </c>
      <c r="K48" s="1">
        <f t="shared" si="15"/>
        <v>0</v>
      </c>
      <c r="L48" s="2">
        <v>0</v>
      </c>
      <c r="M48" s="7">
        <f t="shared" si="9"/>
        <v>0</v>
      </c>
      <c r="N48" s="76" t="str">
        <f t="shared" si="10"/>
        <v/>
      </c>
      <c r="O48" s="1">
        <f t="shared" si="16"/>
        <v>0</v>
      </c>
      <c r="P48" s="2">
        <v>0</v>
      </c>
      <c r="Q48" s="10">
        <f t="shared" si="11"/>
        <v>0</v>
      </c>
      <c r="R48" s="76" t="str">
        <f t="shared" si="12"/>
        <v/>
      </c>
      <c r="S48" s="13" t="str">
        <f t="shared" si="1"/>
        <v/>
      </c>
      <c r="T48" s="86"/>
      <c r="U48" s="13" t="str">
        <f t="shared" si="2"/>
        <v/>
      </c>
      <c r="V48" s="28"/>
      <c r="W48" s="13" t="str">
        <f t="shared" si="3"/>
        <v/>
      </c>
      <c r="X48" s="28"/>
      <c r="Y48" t="b">
        <f t="shared" si="4"/>
        <v>0</v>
      </c>
      <c r="Z48" s="31"/>
    </row>
    <row r="49" spans="1:26">
      <c r="A49" s="67">
        <v>1</v>
      </c>
      <c r="B49" s="69">
        <f t="shared" si="17"/>
        <v>43906.75</v>
      </c>
      <c r="C49" s="77">
        <f t="shared" si="13"/>
        <v>1</v>
      </c>
      <c r="D49" s="16">
        <v>17</v>
      </c>
      <c r="E49" s="79">
        <f t="shared" si="14"/>
        <v>17</v>
      </c>
      <c r="F49" s="76" t="str">
        <f t="shared" si="0"/>
        <v/>
      </c>
      <c r="G49" s="1">
        <f t="shared" si="5"/>
        <v>1</v>
      </c>
      <c r="H49" s="1">
        <f t="shared" si="6"/>
        <v>17</v>
      </c>
      <c r="I49" s="106">
        <f t="shared" si="7"/>
        <v>17</v>
      </c>
      <c r="J49" s="76" t="str">
        <f t="shared" si="8"/>
        <v/>
      </c>
      <c r="K49" s="1">
        <f t="shared" si="15"/>
        <v>0</v>
      </c>
      <c r="L49" s="2">
        <v>0</v>
      </c>
      <c r="M49" s="7">
        <f t="shared" si="9"/>
        <v>0</v>
      </c>
      <c r="N49" s="76" t="str">
        <f t="shared" si="10"/>
        <v/>
      </c>
      <c r="O49" s="1">
        <f t="shared" si="16"/>
        <v>0</v>
      </c>
      <c r="P49" s="2">
        <v>0</v>
      </c>
      <c r="Q49" s="10">
        <f t="shared" si="11"/>
        <v>0</v>
      </c>
      <c r="R49" s="76" t="str">
        <f t="shared" si="12"/>
        <v/>
      </c>
      <c r="S49" s="13" t="str">
        <f t="shared" si="1"/>
        <v/>
      </c>
      <c r="T49" s="86"/>
      <c r="U49" s="13" t="str">
        <f t="shared" si="2"/>
        <v/>
      </c>
      <c r="V49" s="28"/>
      <c r="W49" s="13" t="str">
        <f t="shared" si="3"/>
        <v/>
      </c>
      <c r="X49" s="28"/>
      <c r="Y49" t="b">
        <f t="shared" si="4"/>
        <v>0</v>
      </c>
      <c r="Z49" s="31"/>
    </row>
    <row r="50" spans="1:26">
      <c r="A50" s="67">
        <v>1</v>
      </c>
      <c r="B50" s="69">
        <f t="shared" si="17"/>
        <v>43907.75</v>
      </c>
      <c r="C50" s="77">
        <f t="shared" si="13"/>
        <v>2</v>
      </c>
      <c r="D50" s="16">
        <v>19</v>
      </c>
      <c r="E50" s="79">
        <f t="shared" si="14"/>
        <v>19</v>
      </c>
      <c r="F50" s="76" t="str">
        <f t="shared" si="0"/>
        <v/>
      </c>
      <c r="G50" s="1">
        <f t="shared" si="5"/>
        <v>2</v>
      </c>
      <c r="H50" s="1">
        <f t="shared" si="6"/>
        <v>19</v>
      </c>
      <c r="I50" s="106">
        <f t="shared" si="7"/>
        <v>19</v>
      </c>
      <c r="J50" s="76" t="str">
        <f t="shared" si="8"/>
        <v/>
      </c>
      <c r="K50" s="1">
        <f t="shared" si="15"/>
        <v>0</v>
      </c>
      <c r="L50" s="2">
        <v>0</v>
      </c>
      <c r="M50" s="7">
        <f t="shared" si="9"/>
        <v>0</v>
      </c>
      <c r="N50" s="76" t="str">
        <f t="shared" si="10"/>
        <v/>
      </c>
      <c r="O50" s="1">
        <f t="shared" si="16"/>
        <v>0</v>
      </c>
      <c r="P50" s="2">
        <v>0</v>
      </c>
      <c r="Q50" s="10">
        <f t="shared" si="11"/>
        <v>0</v>
      </c>
      <c r="R50" s="76" t="str">
        <f t="shared" si="12"/>
        <v/>
      </c>
      <c r="S50" s="13" t="str">
        <f t="shared" si="1"/>
        <v/>
      </c>
      <c r="T50" s="86"/>
      <c r="U50" s="13" t="str">
        <f t="shared" si="2"/>
        <v/>
      </c>
      <c r="V50" s="28"/>
      <c r="W50" s="13" t="str">
        <f t="shared" si="3"/>
        <v/>
      </c>
      <c r="X50" s="28"/>
      <c r="Y50" t="b">
        <f t="shared" si="4"/>
        <v>0</v>
      </c>
      <c r="Z50" s="31"/>
    </row>
    <row r="51" spans="1:26">
      <c r="A51" s="67">
        <v>1</v>
      </c>
      <c r="B51" s="69">
        <f t="shared" si="17"/>
        <v>43908.75</v>
      </c>
      <c r="C51" s="77">
        <f t="shared" si="13"/>
        <v>2</v>
      </c>
      <c r="D51" s="16">
        <v>21</v>
      </c>
      <c r="E51" s="79">
        <f t="shared" si="14"/>
        <v>21</v>
      </c>
      <c r="F51" s="76" t="str">
        <f t="shared" si="0"/>
        <v/>
      </c>
      <c r="G51" s="1">
        <f t="shared" si="5"/>
        <v>2</v>
      </c>
      <c r="H51" s="1">
        <f t="shared" si="6"/>
        <v>21</v>
      </c>
      <c r="I51" s="106">
        <f t="shared" si="7"/>
        <v>21</v>
      </c>
      <c r="J51" s="76" t="str">
        <f t="shared" si="8"/>
        <v/>
      </c>
      <c r="K51" s="1">
        <f t="shared" si="15"/>
        <v>0</v>
      </c>
      <c r="L51" s="2">
        <v>0</v>
      </c>
      <c r="M51" s="7">
        <f t="shared" si="9"/>
        <v>0</v>
      </c>
      <c r="N51" s="76" t="str">
        <f t="shared" si="10"/>
        <v/>
      </c>
      <c r="O51" s="1">
        <f t="shared" si="16"/>
        <v>0</v>
      </c>
      <c r="P51" s="2">
        <v>0</v>
      </c>
      <c r="Q51" s="10">
        <f t="shared" si="11"/>
        <v>0</v>
      </c>
      <c r="R51" s="76" t="str">
        <f t="shared" si="12"/>
        <v/>
      </c>
      <c r="S51" s="13" t="str">
        <f t="shared" si="1"/>
        <v/>
      </c>
      <c r="T51" s="86"/>
      <c r="U51" s="13" t="str">
        <f t="shared" si="2"/>
        <v/>
      </c>
      <c r="V51" s="28"/>
      <c r="W51" s="13" t="str">
        <f t="shared" si="3"/>
        <v/>
      </c>
      <c r="X51" s="28"/>
      <c r="Y51" t="b">
        <f t="shared" si="4"/>
        <v>0</v>
      </c>
      <c r="Z51" s="31"/>
    </row>
    <row r="52" spans="1:26">
      <c r="A52" s="67">
        <v>1</v>
      </c>
      <c r="B52" s="69">
        <f t="shared" si="17"/>
        <v>43909.75</v>
      </c>
      <c r="C52" s="77">
        <f t="shared" si="13"/>
        <v>0</v>
      </c>
      <c r="D52" s="16">
        <v>21</v>
      </c>
      <c r="E52" s="79">
        <f t="shared" si="14"/>
        <v>21</v>
      </c>
      <c r="F52" s="76" t="str">
        <f t="shared" si="0"/>
        <v/>
      </c>
      <c r="G52" s="1">
        <f t="shared" si="5"/>
        <v>0</v>
      </c>
      <c r="H52" s="1">
        <f t="shared" si="6"/>
        <v>21</v>
      </c>
      <c r="I52" s="106">
        <f t="shared" si="7"/>
        <v>21</v>
      </c>
      <c r="J52" s="76" t="str">
        <f t="shared" si="8"/>
        <v/>
      </c>
      <c r="K52" s="1">
        <f t="shared" si="15"/>
        <v>0</v>
      </c>
      <c r="L52" s="2">
        <v>0</v>
      </c>
      <c r="M52" s="7">
        <f t="shared" si="9"/>
        <v>0</v>
      </c>
      <c r="N52" s="76" t="str">
        <f t="shared" si="10"/>
        <v/>
      </c>
      <c r="O52" s="1">
        <f t="shared" si="16"/>
        <v>0</v>
      </c>
      <c r="P52" s="2">
        <v>0</v>
      </c>
      <c r="Q52" s="10">
        <f t="shared" si="11"/>
        <v>0</v>
      </c>
      <c r="R52" s="76" t="str">
        <f t="shared" si="12"/>
        <v/>
      </c>
      <c r="S52" s="13" t="str">
        <f t="shared" si="1"/>
        <v/>
      </c>
      <c r="T52" s="86"/>
      <c r="U52" s="13" t="str">
        <f t="shared" si="2"/>
        <v/>
      </c>
      <c r="V52" s="28"/>
      <c r="W52" s="13" t="str">
        <f t="shared" si="3"/>
        <v/>
      </c>
      <c r="X52" s="28"/>
      <c r="Y52" t="b">
        <f t="shared" si="4"/>
        <v>0</v>
      </c>
      <c r="Z52" s="31"/>
    </row>
    <row r="53" spans="1:26">
      <c r="A53" s="67">
        <v>1</v>
      </c>
      <c r="B53" s="69">
        <f t="shared" si="17"/>
        <v>43910.75</v>
      </c>
      <c r="C53" s="77">
        <f t="shared" si="13"/>
        <v>2</v>
      </c>
      <c r="D53" s="16">
        <v>23</v>
      </c>
      <c r="E53" s="79">
        <f t="shared" si="14"/>
        <v>23</v>
      </c>
      <c r="F53" s="76" t="str">
        <f t="shared" si="0"/>
        <v/>
      </c>
      <c r="G53" s="1">
        <f t="shared" si="5"/>
        <v>2</v>
      </c>
      <c r="H53" s="1">
        <f t="shared" si="6"/>
        <v>23</v>
      </c>
      <c r="I53" s="106">
        <f t="shared" si="7"/>
        <v>23</v>
      </c>
      <c r="J53" s="76" t="str">
        <f t="shared" si="8"/>
        <v/>
      </c>
      <c r="K53" s="1">
        <f t="shared" si="15"/>
        <v>0</v>
      </c>
      <c r="L53" s="2">
        <v>0</v>
      </c>
      <c r="M53" s="7">
        <f t="shared" si="9"/>
        <v>0</v>
      </c>
      <c r="N53" s="76" t="str">
        <f t="shared" si="10"/>
        <v/>
      </c>
      <c r="O53" s="1">
        <f t="shared" si="16"/>
        <v>0</v>
      </c>
      <c r="P53" s="2">
        <v>0</v>
      </c>
      <c r="Q53" s="10">
        <f t="shared" si="11"/>
        <v>0</v>
      </c>
      <c r="R53" s="76" t="str">
        <f t="shared" si="12"/>
        <v/>
      </c>
      <c r="S53" s="13" t="str">
        <f t="shared" si="1"/>
        <v/>
      </c>
      <c r="T53" s="86"/>
      <c r="U53" s="13" t="str">
        <f t="shared" si="2"/>
        <v/>
      </c>
      <c r="V53" s="28"/>
      <c r="W53" s="13" t="str">
        <f t="shared" si="3"/>
        <v/>
      </c>
      <c r="X53" s="28"/>
      <c r="Y53" t="b">
        <f t="shared" si="4"/>
        <v>0</v>
      </c>
      <c r="Z53" s="31"/>
    </row>
    <row r="54" spans="1:26">
      <c r="A54" s="67">
        <v>1</v>
      </c>
      <c r="B54" s="69">
        <f t="shared" si="17"/>
        <v>43911.75</v>
      </c>
      <c r="C54" s="77">
        <f t="shared" si="13"/>
        <v>2</v>
      </c>
      <c r="D54" s="16">
        <v>25</v>
      </c>
      <c r="E54" s="79">
        <f t="shared" si="14"/>
        <v>25</v>
      </c>
      <c r="F54" s="76" t="str">
        <f t="shared" si="0"/>
        <v/>
      </c>
      <c r="G54" s="1">
        <f t="shared" si="5"/>
        <v>2</v>
      </c>
      <c r="H54" s="1">
        <f t="shared" si="6"/>
        <v>25</v>
      </c>
      <c r="I54" s="106">
        <f t="shared" si="7"/>
        <v>25</v>
      </c>
      <c r="J54" s="76" t="str">
        <f t="shared" si="8"/>
        <v/>
      </c>
      <c r="K54" s="1">
        <f t="shared" si="15"/>
        <v>0</v>
      </c>
      <c r="L54" s="2">
        <v>0</v>
      </c>
      <c r="M54" s="7">
        <f t="shared" si="9"/>
        <v>0</v>
      </c>
      <c r="N54" s="76" t="str">
        <f t="shared" si="10"/>
        <v/>
      </c>
      <c r="O54" s="1">
        <f t="shared" si="16"/>
        <v>0</v>
      </c>
      <c r="P54" s="2">
        <v>0</v>
      </c>
      <c r="Q54" s="10">
        <f t="shared" si="11"/>
        <v>0</v>
      </c>
      <c r="R54" s="76" t="str">
        <f t="shared" si="12"/>
        <v/>
      </c>
      <c r="S54" s="13" t="str">
        <f t="shared" si="1"/>
        <v/>
      </c>
      <c r="T54" s="28"/>
      <c r="U54" s="13" t="str">
        <f t="shared" si="2"/>
        <v/>
      </c>
      <c r="V54" s="12"/>
      <c r="W54" s="13" t="str">
        <f t="shared" si="3"/>
        <v/>
      </c>
      <c r="X54" s="12"/>
      <c r="Y54" t="b">
        <f t="shared" si="4"/>
        <v>0</v>
      </c>
      <c r="Z54" s="31"/>
    </row>
    <row r="55" spans="1:26">
      <c r="A55" s="67">
        <v>1</v>
      </c>
      <c r="B55" s="69">
        <f t="shared" si="17"/>
        <v>43912.75</v>
      </c>
      <c r="C55" s="77">
        <f t="shared" si="13"/>
        <v>4</v>
      </c>
      <c r="D55" s="16">
        <v>29</v>
      </c>
      <c r="E55" s="79">
        <f t="shared" si="14"/>
        <v>29</v>
      </c>
      <c r="F55" s="76" t="str">
        <f t="shared" si="0"/>
        <v/>
      </c>
      <c r="G55" s="1">
        <f t="shared" si="5"/>
        <v>4</v>
      </c>
      <c r="H55" s="1">
        <f t="shared" si="6"/>
        <v>29</v>
      </c>
      <c r="I55" s="106">
        <f t="shared" si="7"/>
        <v>29</v>
      </c>
      <c r="J55" s="76" t="str">
        <f t="shared" si="8"/>
        <v/>
      </c>
      <c r="K55" s="1">
        <f t="shared" si="15"/>
        <v>0</v>
      </c>
      <c r="L55" s="2">
        <v>0</v>
      </c>
      <c r="M55" s="7">
        <f t="shared" si="9"/>
        <v>0</v>
      </c>
      <c r="N55" s="76" t="str">
        <f t="shared" si="10"/>
        <v/>
      </c>
      <c r="O55" s="1">
        <f t="shared" si="16"/>
        <v>0</v>
      </c>
      <c r="P55" s="2">
        <v>0</v>
      </c>
      <c r="Q55" s="10">
        <f t="shared" si="11"/>
        <v>0</v>
      </c>
      <c r="R55" s="76" t="str">
        <f t="shared" si="12"/>
        <v/>
      </c>
      <c r="S55" s="13" t="str">
        <f t="shared" si="1"/>
        <v/>
      </c>
      <c r="T55" s="28"/>
      <c r="U55" s="13" t="str">
        <f t="shared" si="2"/>
        <v/>
      </c>
      <c r="V55" s="12"/>
      <c r="W55" s="13" t="str">
        <f t="shared" si="3"/>
        <v/>
      </c>
      <c r="X55" s="12"/>
      <c r="Y55" t="b">
        <f t="shared" si="4"/>
        <v>0</v>
      </c>
      <c r="Z55" s="31"/>
    </row>
    <row r="56" spans="1:26">
      <c r="A56" s="67">
        <v>1</v>
      </c>
      <c r="B56" s="69">
        <f t="shared" si="17"/>
        <v>43913.75</v>
      </c>
      <c r="C56" s="77">
        <f t="shared" si="13"/>
        <v>1</v>
      </c>
      <c r="D56" s="16">
        <v>30</v>
      </c>
      <c r="E56" s="79">
        <f t="shared" si="14"/>
        <v>30</v>
      </c>
      <c r="F56" s="76" t="str">
        <f t="shared" si="0"/>
        <v/>
      </c>
      <c r="G56" s="1">
        <f t="shared" si="5"/>
        <v>1</v>
      </c>
      <c r="H56" s="1">
        <f t="shared" si="6"/>
        <v>30</v>
      </c>
      <c r="I56" s="106">
        <f t="shared" si="7"/>
        <v>30</v>
      </c>
      <c r="J56" s="76" t="str">
        <f t="shared" si="8"/>
        <v/>
      </c>
      <c r="K56" s="1">
        <f t="shared" si="15"/>
        <v>0</v>
      </c>
      <c r="L56" s="2">
        <v>0</v>
      </c>
      <c r="M56" s="7">
        <f t="shared" si="9"/>
        <v>0</v>
      </c>
      <c r="N56" s="76" t="str">
        <f t="shared" si="10"/>
        <v/>
      </c>
      <c r="O56" s="1">
        <f t="shared" si="16"/>
        <v>0</v>
      </c>
      <c r="P56" s="2">
        <v>0</v>
      </c>
      <c r="Q56" s="10">
        <f t="shared" si="11"/>
        <v>0</v>
      </c>
      <c r="R56" s="76" t="str">
        <f t="shared" si="12"/>
        <v/>
      </c>
      <c r="S56" s="13" t="str">
        <f t="shared" si="1"/>
        <v/>
      </c>
      <c r="T56" s="28"/>
      <c r="U56" s="13" t="str">
        <f t="shared" si="2"/>
        <v/>
      </c>
      <c r="V56" s="12"/>
      <c r="W56" s="13" t="str">
        <f t="shared" si="3"/>
        <v/>
      </c>
      <c r="X56" s="28"/>
      <c r="Y56" t="b">
        <f t="shared" si="4"/>
        <v>0</v>
      </c>
      <c r="Z56" s="31"/>
    </row>
    <row r="57" spans="1:26">
      <c r="A57" s="67">
        <v>1</v>
      </c>
      <c r="B57" s="69">
        <f t="shared" si="17"/>
        <v>43914.75</v>
      </c>
      <c r="C57" s="77">
        <f t="shared" si="13"/>
        <v>3</v>
      </c>
      <c r="D57" s="16">
        <v>33</v>
      </c>
      <c r="E57" s="79">
        <f t="shared" si="14"/>
        <v>33</v>
      </c>
      <c r="F57" s="76" t="str">
        <f t="shared" si="0"/>
        <v/>
      </c>
      <c r="G57" s="1">
        <f t="shared" si="5"/>
        <v>3</v>
      </c>
      <c r="H57" s="1">
        <f t="shared" si="6"/>
        <v>33</v>
      </c>
      <c r="I57" s="106">
        <f t="shared" si="7"/>
        <v>33</v>
      </c>
      <c r="J57" s="76" t="str">
        <f t="shared" si="8"/>
        <v/>
      </c>
      <c r="K57" s="1">
        <f t="shared" si="15"/>
        <v>0</v>
      </c>
      <c r="L57" s="2">
        <v>0</v>
      </c>
      <c r="M57" s="7">
        <f t="shared" si="9"/>
        <v>0</v>
      </c>
      <c r="N57" s="76" t="str">
        <f t="shared" si="10"/>
        <v/>
      </c>
      <c r="O57" s="1">
        <f t="shared" si="16"/>
        <v>0</v>
      </c>
      <c r="P57" s="2">
        <v>0</v>
      </c>
      <c r="Q57" s="10">
        <f t="shared" si="11"/>
        <v>0</v>
      </c>
      <c r="R57" s="76" t="str">
        <f t="shared" si="12"/>
        <v/>
      </c>
      <c r="S57" s="13" t="str">
        <f t="shared" si="1"/>
        <v/>
      </c>
      <c r="T57" s="28"/>
      <c r="U57" s="13" t="str">
        <f t="shared" si="2"/>
        <v/>
      </c>
      <c r="V57" s="12"/>
      <c r="W57" s="13" t="str">
        <f t="shared" si="3"/>
        <v/>
      </c>
      <c r="X57" s="28"/>
      <c r="Y57" t="b">
        <f t="shared" si="4"/>
        <v>0</v>
      </c>
      <c r="Z57" s="31"/>
    </row>
    <row r="58" spans="1:26">
      <c r="A58" s="67">
        <v>1</v>
      </c>
      <c r="B58" s="69">
        <f t="shared" si="17"/>
        <v>43915.75</v>
      </c>
      <c r="C58" s="77">
        <f t="shared" si="13"/>
        <v>0</v>
      </c>
      <c r="D58" s="16">
        <v>33</v>
      </c>
      <c r="E58" s="79">
        <f t="shared" si="14"/>
        <v>33</v>
      </c>
      <c r="F58" s="76" t="str">
        <f t="shared" si="0"/>
        <v/>
      </c>
      <c r="G58" s="1">
        <f t="shared" si="5"/>
        <v>0</v>
      </c>
      <c r="H58" s="1">
        <f t="shared" si="6"/>
        <v>33</v>
      </c>
      <c r="I58" s="106">
        <f t="shared" si="7"/>
        <v>33</v>
      </c>
      <c r="J58" s="76" t="str">
        <f t="shared" si="8"/>
        <v/>
      </c>
      <c r="K58" s="1">
        <f t="shared" si="15"/>
        <v>0</v>
      </c>
      <c r="L58" s="2">
        <v>0</v>
      </c>
      <c r="M58" s="7">
        <f t="shared" si="9"/>
        <v>0</v>
      </c>
      <c r="N58" s="76" t="str">
        <f t="shared" si="10"/>
        <v/>
      </c>
      <c r="O58" s="1">
        <f t="shared" si="16"/>
        <v>0</v>
      </c>
      <c r="P58" s="2">
        <v>0</v>
      </c>
      <c r="Q58" s="10">
        <f t="shared" si="11"/>
        <v>0</v>
      </c>
      <c r="R58" s="76" t="str">
        <f t="shared" si="12"/>
        <v/>
      </c>
      <c r="S58" s="13" t="str">
        <f t="shared" si="1"/>
        <v/>
      </c>
      <c r="T58" s="28"/>
      <c r="U58" s="13" t="str">
        <f t="shared" si="2"/>
        <v/>
      </c>
      <c r="V58" s="12"/>
      <c r="W58" s="13" t="str">
        <f t="shared" si="3"/>
        <v/>
      </c>
      <c r="X58" s="28"/>
      <c r="Y58" t="b">
        <f t="shared" si="4"/>
        <v>0</v>
      </c>
      <c r="Z58" s="31"/>
    </row>
    <row r="59" spans="1:26">
      <c r="A59" s="67">
        <v>1</v>
      </c>
      <c r="B59" s="69">
        <f t="shared" si="17"/>
        <v>43916.75</v>
      </c>
      <c r="C59" s="77">
        <f t="shared" si="13"/>
        <v>1</v>
      </c>
      <c r="D59" s="16">
        <v>34</v>
      </c>
      <c r="E59" s="79">
        <f t="shared" si="14"/>
        <v>34</v>
      </c>
      <c r="F59" s="76" t="str">
        <f t="shared" si="0"/>
        <v/>
      </c>
      <c r="G59" s="1">
        <f t="shared" si="5"/>
        <v>-1</v>
      </c>
      <c r="H59" s="1">
        <f t="shared" si="6"/>
        <v>32</v>
      </c>
      <c r="I59" s="106">
        <f t="shared" si="7"/>
        <v>32</v>
      </c>
      <c r="J59" s="76" t="str">
        <f t="shared" si="8"/>
        <v/>
      </c>
      <c r="K59" s="1">
        <f t="shared" si="15"/>
        <v>2</v>
      </c>
      <c r="L59" s="2">
        <v>2</v>
      </c>
      <c r="M59" s="7">
        <f t="shared" si="9"/>
        <v>2</v>
      </c>
      <c r="N59" s="76" t="str">
        <f t="shared" si="10"/>
        <v/>
      </c>
      <c r="O59" s="1">
        <f t="shared" si="16"/>
        <v>0</v>
      </c>
      <c r="P59" s="2">
        <v>0</v>
      </c>
      <c r="Q59" s="10">
        <f t="shared" si="11"/>
        <v>0</v>
      </c>
      <c r="R59" s="76" t="str">
        <f t="shared" si="12"/>
        <v/>
      </c>
      <c r="S59" s="13" t="str">
        <f t="shared" si="1"/>
        <v/>
      </c>
      <c r="T59" s="28"/>
      <c r="U59" s="13" t="str">
        <f t="shared" si="2"/>
        <v/>
      </c>
      <c r="V59" s="12"/>
      <c r="W59" s="13" t="str">
        <f t="shared" si="3"/>
        <v/>
      </c>
      <c r="X59" s="28"/>
      <c r="Y59" t="b">
        <f t="shared" si="4"/>
        <v>0</v>
      </c>
      <c r="Z59" s="31"/>
    </row>
    <row r="60" spans="1:26">
      <c r="A60" s="67">
        <v>1</v>
      </c>
      <c r="B60" s="69">
        <f t="shared" si="17"/>
        <v>43917.75</v>
      </c>
      <c r="C60" s="77">
        <f t="shared" si="13"/>
        <v>0</v>
      </c>
      <c r="D60" s="16">
        <v>34</v>
      </c>
      <c r="E60" s="79">
        <f t="shared" si="14"/>
        <v>34</v>
      </c>
      <c r="F60" s="76" t="str">
        <f t="shared" si="0"/>
        <v/>
      </c>
      <c r="G60" s="1">
        <f t="shared" si="5"/>
        <v>-3</v>
      </c>
      <c r="H60" s="1">
        <f t="shared" si="6"/>
        <v>29</v>
      </c>
      <c r="I60" s="106">
        <f t="shared" si="7"/>
        <v>29</v>
      </c>
      <c r="J60" s="76" t="str">
        <f t="shared" si="8"/>
        <v/>
      </c>
      <c r="K60" s="1">
        <f t="shared" si="15"/>
        <v>3</v>
      </c>
      <c r="L60" s="2">
        <v>5</v>
      </c>
      <c r="M60" s="7">
        <f t="shared" si="9"/>
        <v>5</v>
      </c>
      <c r="N60" s="76" t="str">
        <f t="shared" si="10"/>
        <v/>
      </c>
      <c r="O60" s="1">
        <f t="shared" si="16"/>
        <v>0</v>
      </c>
      <c r="P60" s="2">
        <v>0</v>
      </c>
      <c r="Q60" s="10">
        <f t="shared" si="11"/>
        <v>0</v>
      </c>
      <c r="R60" s="76" t="str">
        <f t="shared" si="12"/>
        <v/>
      </c>
      <c r="S60" s="13" t="str">
        <f t="shared" si="1"/>
        <v/>
      </c>
      <c r="T60" s="28"/>
      <c r="U60" s="13" t="str">
        <f t="shared" si="2"/>
        <v/>
      </c>
      <c r="V60" s="12"/>
      <c r="W60" s="13" t="str">
        <f t="shared" si="3"/>
        <v/>
      </c>
      <c r="X60" s="28"/>
      <c r="Y60" t="b">
        <f t="shared" si="4"/>
        <v>0</v>
      </c>
      <c r="Z60" s="31"/>
    </row>
    <row r="61" spans="1:26">
      <c r="A61" s="67">
        <v>1</v>
      </c>
      <c r="B61" s="69">
        <f t="shared" si="17"/>
        <v>43918.75</v>
      </c>
      <c r="C61" s="77">
        <f t="shared" si="13"/>
        <v>4</v>
      </c>
      <c r="D61" s="16">
        <v>38</v>
      </c>
      <c r="E61" s="79">
        <f t="shared" si="14"/>
        <v>38</v>
      </c>
      <c r="F61" s="76" t="str">
        <f t="shared" si="0"/>
        <v/>
      </c>
      <c r="G61" s="1">
        <f t="shared" si="5"/>
        <v>2</v>
      </c>
      <c r="H61" s="1">
        <f t="shared" si="6"/>
        <v>31</v>
      </c>
      <c r="I61" s="106">
        <f t="shared" si="7"/>
        <v>31</v>
      </c>
      <c r="J61" s="76" t="str">
        <f t="shared" si="8"/>
        <v/>
      </c>
      <c r="K61" s="1">
        <f t="shared" si="15"/>
        <v>2</v>
      </c>
      <c r="L61" s="2">
        <v>7</v>
      </c>
      <c r="M61" s="7">
        <f t="shared" si="9"/>
        <v>7</v>
      </c>
      <c r="N61" s="76" t="str">
        <f t="shared" si="10"/>
        <v/>
      </c>
      <c r="O61" s="1">
        <f t="shared" si="16"/>
        <v>0</v>
      </c>
      <c r="P61" s="2">
        <v>0</v>
      </c>
      <c r="Q61" s="10">
        <f t="shared" si="11"/>
        <v>0</v>
      </c>
      <c r="R61" s="76" t="str">
        <f t="shared" si="12"/>
        <v/>
      </c>
      <c r="S61" s="13" t="str">
        <f t="shared" si="1"/>
        <v/>
      </c>
      <c r="T61" s="28"/>
      <c r="U61" s="13" t="str">
        <f t="shared" si="2"/>
        <v/>
      </c>
      <c r="V61" s="12"/>
      <c r="W61" s="13" t="str">
        <f t="shared" si="3"/>
        <v/>
      </c>
      <c r="X61" s="28"/>
      <c r="Y61" t="b">
        <f t="shared" si="4"/>
        <v>0</v>
      </c>
      <c r="Z61" s="31"/>
    </row>
    <row r="62" spans="1:26">
      <c r="A62" s="67">
        <v>1</v>
      </c>
      <c r="B62" s="69">
        <f t="shared" si="17"/>
        <v>43919.75</v>
      </c>
      <c r="C62" s="77">
        <f t="shared" si="13"/>
        <v>0</v>
      </c>
      <c r="D62" s="16">
        <v>38</v>
      </c>
      <c r="E62" s="79">
        <f t="shared" si="14"/>
        <v>38</v>
      </c>
      <c r="F62" s="76" t="str">
        <f t="shared" si="0"/>
        <v/>
      </c>
      <c r="G62" s="1">
        <f t="shared" si="5"/>
        <v>-8</v>
      </c>
      <c r="H62" s="1">
        <f t="shared" si="6"/>
        <v>23</v>
      </c>
      <c r="I62" s="106">
        <f t="shared" si="7"/>
        <v>23</v>
      </c>
      <c r="J62" s="76" t="str">
        <f t="shared" si="8"/>
        <v/>
      </c>
      <c r="K62" s="1">
        <f t="shared" si="15"/>
        <v>8</v>
      </c>
      <c r="L62" s="2">
        <v>15</v>
      </c>
      <c r="M62" s="7">
        <f t="shared" si="9"/>
        <v>15</v>
      </c>
      <c r="N62" s="76" t="str">
        <f t="shared" si="10"/>
        <v/>
      </c>
      <c r="O62" s="1">
        <f t="shared" si="16"/>
        <v>0</v>
      </c>
      <c r="P62" s="2">
        <v>0</v>
      </c>
      <c r="Q62" s="10">
        <f t="shared" si="11"/>
        <v>0</v>
      </c>
      <c r="R62" s="76" t="str">
        <f t="shared" si="12"/>
        <v/>
      </c>
      <c r="S62" s="13" t="str">
        <f t="shared" si="1"/>
        <v/>
      </c>
      <c r="T62" s="28"/>
      <c r="U62" s="13" t="str">
        <f t="shared" si="2"/>
        <v/>
      </c>
      <c r="V62" s="12"/>
      <c r="W62" s="13" t="str">
        <f t="shared" si="3"/>
        <v/>
      </c>
      <c r="X62" s="28"/>
      <c r="Y62" t="b">
        <f t="shared" si="4"/>
        <v>0</v>
      </c>
      <c r="Z62" s="31"/>
    </row>
    <row r="63" spans="1:26">
      <c r="A63" s="67">
        <v>1</v>
      </c>
      <c r="B63" s="69">
        <f t="shared" si="17"/>
        <v>43920.75</v>
      </c>
      <c r="C63" s="77">
        <f t="shared" si="13"/>
        <v>4</v>
      </c>
      <c r="D63" s="16">
        <v>42</v>
      </c>
      <c r="E63" s="79">
        <f t="shared" si="14"/>
        <v>42</v>
      </c>
      <c r="F63" s="76" t="str">
        <f t="shared" si="0"/>
        <v/>
      </c>
      <c r="G63" s="1">
        <f t="shared" si="5"/>
        <v>3</v>
      </c>
      <c r="H63" s="1">
        <f t="shared" si="6"/>
        <v>26</v>
      </c>
      <c r="I63" s="106">
        <f t="shared" si="7"/>
        <v>26</v>
      </c>
      <c r="J63" s="76" t="str">
        <f t="shared" si="8"/>
        <v/>
      </c>
      <c r="K63" s="1">
        <f t="shared" si="15"/>
        <v>0</v>
      </c>
      <c r="L63" s="2">
        <v>15</v>
      </c>
      <c r="M63" s="7">
        <f t="shared" si="9"/>
        <v>15</v>
      </c>
      <c r="N63" s="76" t="str">
        <f t="shared" si="10"/>
        <v/>
      </c>
      <c r="O63" s="1">
        <f t="shared" si="16"/>
        <v>1</v>
      </c>
      <c r="P63" s="2">
        <v>1</v>
      </c>
      <c r="Q63" s="10">
        <f t="shared" si="11"/>
        <v>1</v>
      </c>
      <c r="R63" s="76" t="str">
        <f t="shared" si="12"/>
        <v/>
      </c>
      <c r="S63" s="13" t="str">
        <f t="shared" si="1"/>
        <v/>
      </c>
      <c r="T63" s="28"/>
      <c r="U63" s="13" t="str">
        <f t="shared" si="2"/>
        <v/>
      </c>
      <c r="V63" s="12"/>
      <c r="W63" s="13" t="str">
        <f t="shared" si="3"/>
        <v/>
      </c>
      <c r="X63" s="28"/>
      <c r="Y63" t="b">
        <f t="shared" si="4"/>
        <v>0</v>
      </c>
      <c r="Z63" s="31"/>
    </row>
    <row r="64" spans="1:26">
      <c r="A64" s="67">
        <v>1</v>
      </c>
      <c r="B64" s="69">
        <f t="shared" si="17"/>
        <v>43921.75</v>
      </c>
      <c r="C64" s="77">
        <f t="shared" si="13"/>
        <v>5</v>
      </c>
      <c r="D64" s="16">
        <v>47</v>
      </c>
      <c r="E64" s="79">
        <f t="shared" si="14"/>
        <v>47</v>
      </c>
      <c r="F64" s="76" t="str">
        <f t="shared" si="0"/>
        <v/>
      </c>
      <c r="G64" s="1">
        <f t="shared" si="5"/>
        <v>5</v>
      </c>
      <c r="H64" s="1">
        <f t="shared" si="6"/>
        <v>31</v>
      </c>
      <c r="I64" s="106">
        <f t="shared" si="7"/>
        <v>31</v>
      </c>
      <c r="J64" s="76" t="str">
        <f t="shared" si="8"/>
        <v/>
      </c>
      <c r="K64" s="1">
        <f t="shared" si="15"/>
        <v>0</v>
      </c>
      <c r="L64" s="2">
        <v>15</v>
      </c>
      <c r="M64" s="7">
        <f t="shared" si="9"/>
        <v>15</v>
      </c>
      <c r="N64" s="76" t="str">
        <f t="shared" si="10"/>
        <v/>
      </c>
      <c r="O64" s="1">
        <f t="shared" si="16"/>
        <v>0</v>
      </c>
      <c r="P64" s="2">
        <v>1</v>
      </c>
      <c r="Q64" s="10">
        <f t="shared" si="11"/>
        <v>1</v>
      </c>
      <c r="R64" s="76" t="str">
        <f t="shared" si="12"/>
        <v/>
      </c>
      <c r="S64" s="13" t="str">
        <f t="shared" si="1"/>
        <v/>
      </c>
      <c r="T64" s="28"/>
      <c r="U64" s="13" t="str">
        <f t="shared" si="2"/>
        <v/>
      </c>
      <c r="V64" s="12"/>
      <c r="W64" s="13" t="str">
        <f t="shared" si="3"/>
        <v/>
      </c>
      <c r="X64" s="28"/>
      <c r="Y64" t="b">
        <f t="shared" si="4"/>
        <v>0</v>
      </c>
      <c r="Z64" s="31"/>
    </row>
    <row r="65" spans="1:26">
      <c r="A65" s="67">
        <v>1</v>
      </c>
      <c r="B65" s="69">
        <f t="shared" si="17"/>
        <v>43922.75</v>
      </c>
      <c r="C65" s="77">
        <f t="shared" si="13"/>
        <v>2</v>
      </c>
      <c r="D65" s="16">
        <v>49</v>
      </c>
      <c r="E65" s="79">
        <f t="shared" si="14"/>
        <v>49</v>
      </c>
      <c r="F65" s="76" t="str">
        <f t="shared" si="0"/>
        <v/>
      </c>
      <c r="G65" s="1">
        <f t="shared" si="5"/>
        <v>1</v>
      </c>
      <c r="H65" s="1">
        <f t="shared" si="6"/>
        <v>32</v>
      </c>
      <c r="I65" s="106">
        <f t="shared" si="7"/>
        <v>32</v>
      </c>
      <c r="J65" s="76" t="str">
        <f t="shared" si="8"/>
        <v/>
      </c>
      <c r="K65" s="1">
        <f t="shared" si="15"/>
        <v>1</v>
      </c>
      <c r="L65" s="2">
        <v>16</v>
      </c>
      <c r="M65" s="7">
        <f t="shared" si="9"/>
        <v>16</v>
      </c>
      <c r="N65" s="76" t="str">
        <f t="shared" si="10"/>
        <v/>
      </c>
      <c r="O65" s="1">
        <f t="shared" si="16"/>
        <v>0</v>
      </c>
      <c r="P65" s="2">
        <v>1</v>
      </c>
      <c r="Q65" s="10">
        <f t="shared" si="11"/>
        <v>1</v>
      </c>
      <c r="R65" s="76" t="str">
        <f t="shared" si="12"/>
        <v/>
      </c>
      <c r="S65" s="13" t="str">
        <f t="shared" si="1"/>
        <v/>
      </c>
      <c r="T65" s="28"/>
      <c r="U65" s="13" t="str">
        <f t="shared" si="2"/>
        <v/>
      </c>
      <c r="V65" s="12"/>
      <c r="W65" s="13" t="str">
        <f t="shared" si="3"/>
        <v/>
      </c>
      <c r="X65" s="28"/>
      <c r="Y65" t="b">
        <f t="shared" si="4"/>
        <v>0</v>
      </c>
      <c r="Z65" s="31"/>
    </row>
    <row r="66" spans="1:26">
      <c r="A66" s="67">
        <v>1</v>
      </c>
      <c r="B66" s="69">
        <f t="shared" si="17"/>
        <v>43923.75</v>
      </c>
      <c r="C66" s="77">
        <f t="shared" si="13"/>
        <v>11</v>
      </c>
      <c r="D66" s="16">
        <v>60</v>
      </c>
      <c r="E66" s="79">
        <f t="shared" si="14"/>
        <v>60</v>
      </c>
      <c r="F66" s="76" t="str">
        <f t="shared" si="0"/>
        <v/>
      </c>
      <c r="G66" s="1">
        <f t="shared" si="5"/>
        <v>9</v>
      </c>
      <c r="H66" s="1">
        <f t="shared" si="6"/>
        <v>41</v>
      </c>
      <c r="I66" s="106">
        <f t="shared" si="7"/>
        <v>41</v>
      </c>
      <c r="J66" s="76" t="str">
        <f t="shared" si="8"/>
        <v/>
      </c>
      <c r="K66" s="1">
        <f t="shared" si="15"/>
        <v>2</v>
      </c>
      <c r="L66" s="2">
        <v>18</v>
      </c>
      <c r="M66" s="7">
        <f t="shared" si="9"/>
        <v>18</v>
      </c>
      <c r="N66" s="76" t="str">
        <f t="shared" si="10"/>
        <v/>
      </c>
      <c r="O66" s="1">
        <f t="shared" si="16"/>
        <v>0</v>
      </c>
      <c r="P66" s="2">
        <v>1</v>
      </c>
      <c r="Q66" s="10">
        <f t="shared" si="11"/>
        <v>1</v>
      </c>
      <c r="R66" s="76" t="str">
        <f t="shared" si="12"/>
        <v/>
      </c>
      <c r="S66" s="13" t="str">
        <f t="shared" si="1"/>
        <v/>
      </c>
      <c r="T66" s="28"/>
      <c r="U66" s="13" t="str">
        <f t="shared" si="2"/>
        <v/>
      </c>
      <c r="V66" s="12"/>
      <c r="W66" s="13" t="str">
        <f t="shared" si="3"/>
        <v/>
      </c>
      <c r="X66" s="28"/>
      <c r="Y66" t="b">
        <f t="shared" si="4"/>
        <v>0</v>
      </c>
      <c r="Z66" s="31"/>
    </row>
    <row r="67" spans="1:26">
      <c r="A67" s="67">
        <v>1</v>
      </c>
      <c r="B67" s="69">
        <f t="shared" si="17"/>
        <v>43924.75</v>
      </c>
      <c r="C67" s="77">
        <f t="shared" si="13"/>
        <v>9</v>
      </c>
      <c r="D67" s="16">
        <v>69</v>
      </c>
      <c r="E67" s="79">
        <f t="shared" si="14"/>
        <v>69</v>
      </c>
      <c r="F67" s="76" t="str">
        <f t="shared" si="0"/>
        <v/>
      </c>
      <c r="G67" s="1">
        <f t="shared" si="5"/>
        <v>8</v>
      </c>
      <c r="H67" s="1">
        <f t="shared" si="6"/>
        <v>49</v>
      </c>
      <c r="I67" s="106">
        <f t="shared" si="7"/>
        <v>49</v>
      </c>
      <c r="J67" s="76" t="str">
        <f t="shared" si="8"/>
        <v/>
      </c>
      <c r="K67" s="1">
        <f t="shared" si="15"/>
        <v>0</v>
      </c>
      <c r="L67" s="2">
        <v>18</v>
      </c>
      <c r="M67" s="7">
        <f t="shared" si="9"/>
        <v>18</v>
      </c>
      <c r="N67" s="76" t="str">
        <f t="shared" si="10"/>
        <v/>
      </c>
      <c r="O67" s="1">
        <f t="shared" si="16"/>
        <v>1</v>
      </c>
      <c r="P67" s="2">
        <v>2</v>
      </c>
      <c r="Q67" s="10">
        <f t="shared" si="11"/>
        <v>2</v>
      </c>
      <c r="R67" s="76" t="str">
        <f t="shared" si="12"/>
        <v/>
      </c>
      <c r="S67" s="13" t="str">
        <f t="shared" si="1"/>
        <v/>
      </c>
      <c r="T67" s="28"/>
      <c r="U67" s="13" t="str">
        <f t="shared" si="2"/>
        <v/>
      </c>
      <c r="V67" s="12"/>
      <c r="W67" s="13" t="str">
        <f t="shared" si="3"/>
        <v/>
      </c>
      <c r="X67" s="28"/>
      <c r="Y67" t="b">
        <f t="shared" si="4"/>
        <v>0</v>
      </c>
      <c r="Z67" s="32"/>
    </row>
    <row r="68" spans="1:26">
      <c r="A68" s="67">
        <v>1</v>
      </c>
      <c r="B68" s="69">
        <f t="shared" si="17"/>
        <v>43925.75</v>
      </c>
      <c r="C68" s="77">
        <f t="shared" si="13"/>
        <v>12</v>
      </c>
      <c r="D68" s="16">
        <v>81</v>
      </c>
      <c r="E68" s="79">
        <f t="shared" si="14"/>
        <v>81</v>
      </c>
      <c r="F68" s="76" t="str">
        <f t="shared" si="0"/>
        <v/>
      </c>
      <c r="G68" s="1">
        <f t="shared" si="5"/>
        <v>12</v>
      </c>
      <c r="H68" s="1">
        <f t="shared" si="6"/>
        <v>61</v>
      </c>
      <c r="I68" s="106">
        <f t="shared" si="7"/>
        <v>61</v>
      </c>
      <c r="J68" s="76" t="str">
        <f t="shared" si="8"/>
        <v/>
      </c>
      <c r="K68" s="1">
        <f t="shared" si="15"/>
        <v>0</v>
      </c>
      <c r="L68" s="2">
        <v>18</v>
      </c>
      <c r="M68" s="7">
        <f t="shared" si="9"/>
        <v>18</v>
      </c>
      <c r="N68" s="76" t="str">
        <f t="shared" si="10"/>
        <v/>
      </c>
      <c r="O68" s="1">
        <f t="shared" si="16"/>
        <v>0</v>
      </c>
      <c r="P68" s="2">
        <v>2</v>
      </c>
      <c r="Q68" s="10">
        <f t="shared" si="11"/>
        <v>2</v>
      </c>
      <c r="R68" s="76" t="str">
        <f t="shared" si="12"/>
        <v/>
      </c>
      <c r="S68" s="13" t="str">
        <f t="shared" si="1"/>
        <v/>
      </c>
      <c r="T68" s="28"/>
      <c r="U68" s="13" t="str">
        <f t="shared" si="2"/>
        <v/>
      </c>
      <c r="V68" s="12"/>
      <c r="W68" s="13" t="str">
        <f t="shared" si="3"/>
        <v/>
      </c>
      <c r="X68" s="28"/>
      <c r="Y68" t="b">
        <f t="shared" si="4"/>
        <v>0</v>
      </c>
      <c r="Z68" s="32"/>
    </row>
    <row r="69" spans="1:26">
      <c r="A69" s="67">
        <v>1</v>
      </c>
      <c r="B69" s="69">
        <f t="shared" si="17"/>
        <v>43926.75</v>
      </c>
      <c r="C69" s="77">
        <f t="shared" si="13"/>
        <v>18</v>
      </c>
      <c r="D69" s="16">
        <v>99</v>
      </c>
      <c r="E69" s="79">
        <f t="shared" si="14"/>
        <v>99</v>
      </c>
      <c r="F69" s="76" t="str">
        <f t="shared" si="0"/>
        <v/>
      </c>
      <c r="G69" s="1">
        <f t="shared" si="5"/>
        <v>13</v>
      </c>
      <c r="H69" s="1">
        <f t="shared" si="6"/>
        <v>74</v>
      </c>
      <c r="I69" s="106">
        <f t="shared" si="7"/>
        <v>74</v>
      </c>
      <c r="J69" s="76" t="str">
        <f t="shared" si="8"/>
        <v/>
      </c>
      <c r="K69" s="1">
        <f t="shared" si="15"/>
        <v>2</v>
      </c>
      <c r="L69" s="2">
        <v>20</v>
      </c>
      <c r="M69" s="7">
        <f t="shared" si="9"/>
        <v>20</v>
      </c>
      <c r="N69" s="76" t="str">
        <f t="shared" si="10"/>
        <v/>
      </c>
      <c r="O69" s="1">
        <f t="shared" si="16"/>
        <v>3</v>
      </c>
      <c r="P69" s="2">
        <v>5</v>
      </c>
      <c r="Q69" s="10">
        <f t="shared" si="11"/>
        <v>5</v>
      </c>
      <c r="R69" s="76" t="str">
        <f t="shared" si="12"/>
        <v/>
      </c>
      <c r="S69" s="13" t="str">
        <f t="shared" si="1"/>
        <v/>
      </c>
      <c r="T69" s="28"/>
      <c r="U69" s="13" t="str">
        <f t="shared" si="2"/>
        <v/>
      </c>
      <c r="V69" s="12"/>
      <c r="W69" s="13" t="str">
        <f t="shared" si="3"/>
        <v/>
      </c>
      <c r="X69" s="28"/>
      <c r="Y69" t="b">
        <f t="shared" si="4"/>
        <v>0</v>
      </c>
      <c r="Z69" s="32"/>
    </row>
    <row r="70" spans="1:26">
      <c r="A70" s="67">
        <v>1</v>
      </c>
      <c r="B70" s="69">
        <f t="shared" si="17"/>
        <v>43927.75</v>
      </c>
      <c r="C70" s="77">
        <f t="shared" si="13"/>
        <v>41</v>
      </c>
      <c r="D70" s="16">
        <v>140</v>
      </c>
      <c r="E70" s="79">
        <f t="shared" si="14"/>
        <v>140</v>
      </c>
      <c r="F70" s="76" t="str">
        <f t="shared" si="0"/>
        <v/>
      </c>
      <c r="G70" s="1">
        <f t="shared" si="5"/>
        <v>36</v>
      </c>
      <c r="H70" s="1">
        <f t="shared" si="6"/>
        <v>110</v>
      </c>
      <c r="I70" s="106">
        <f t="shared" si="7"/>
        <v>110</v>
      </c>
      <c r="J70" s="76" t="str">
        <f t="shared" si="8"/>
        <v/>
      </c>
      <c r="K70" s="1">
        <f t="shared" si="15"/>
        <v>5</v>
      </c>
      <c r="L70" s="2">
        <v>25</v>
      </c>
      <c r="M70" s="7">
        <f t="shared" si="9"/>
        <v>25</v>
      </c>
      <c r="N70" s="76" t="str">
        <f t="shared" si="10"/>
        <v/>
      </c>
      <c r="O70" s="1">
        <f t="shared" si="16"/>
        <v>0</v>
      </c>
      <c r="P70" s="2">
        <v>5</v>
      </c>
      <c r="Q70" s="10">
        <f t="shared" si="11"/>
        <v>5</v>
      </c>
      <c r="R70" s="76" t="str">
        <f t="shared" si="12"/>
        <v/>
      </c>
      <c r="S70" s="13" t="str">
        <f t="shared" si="1"/>
        <v/>
      </c>
      <c r="T70" s="28"/>
      <c r="U70" s="13" t="str">
        <f t="shared" si="2"/>
        <v/>
      </c>
      <c r="V70" s="12"/>
      <c r="W70" s="13" t="str">
        <f t="shared" si="3"/>
        <v/>
      </c>
      <c r="X70" s="28"/>
      <c r="Y70" t="b">
        <f t="shared" si="4"/>
        <v>0</v>
      </c>
      <c r="Z70" s="32"/>
    </row>
    <row r="71" spans="1:26">
      <c r="A71" s="67">
        <v>1</v>
      </c>
      <c r="B71" s="69">
        <f t="shared" si="17"/>
        <v>43928.75</v>
      </c>
      <c r="C71" s="77">
        <f t="shared" si="13"/>
        <v>10</v>
      </c>
      <c r="D71" s="16">
        <v>150</v>
      </c>
      <c r="E71" s="79">
        <f t="shared" si="14"/>
        <v>150</v>
      </c>
      <c r="F71" s="76" t="str">
        <f t="shared" si="0"/>
        <v/>
      </c>
      <c r="G71" s="1">
        <f t="shared" si="5"/>
        <v>7</v>
      </c>
      <c r="H71" s="1">
        <f t="shared" si="6"/>
        <v>117</v>
      </c>
      <c r="I71" s="106">
        <f t="shared" si="7"/>
        <v>117</v>
      </c>
      <c r="J71" s="76" t="str">
        <f t="shared" si="8"/>
        <v/>
      </c>
      <c r="K71" s="1">
        <f t="shared" si="15"/>
        <v>0</v>
      </c>
      <c r="L71" s="2">
        <v>25</v>
      </c>
      <c r="M71" s="7">
        <f t="shared" si="9"/>
        <v>25</v>
      </c>
      <c r="N71" s="76" t="str">
        <f t="shared" si="10"/>
        <v/>
      </c>
      <c r="O71" s="1">
        <f t="shared" si="16"/>
        <v>3</v>
      </c>
      <c r="P71" s="2">
        <v>8</v>
      </c>
      <c r="Q71" s="10">
        <f t="shared" si="11"/>
        <v>8</v>
      </c>
      <c r="R71" s="76" t="str">
        <f t="shared" si="12"/>
        <v/>
      </c>
      <c r="S71" s="13" t="str">
        <f t="shared" si="1"/>
        <v/>
      </c>
      <c r="T71" s="28"/>
      <c r="U71" s="13" t="str">
        <f t="shared" si="2"/>
        <v/>
      </c>
      <c r="V71" s="12"/>
      <c r="W71" s="13" t="str">
        <f t="shared" si="3"/>
        <v/>
      </c>
      <c r="X71" s="62"/>
      <c r="Y71" t="b">
        <f t="shared" si="4"/>
        <v>0</v>
      </c>
      <c r="Z71" s="32"/>
    </row>
    <row r="72" spans="1:26">
      <c r="A72" s="67">
        <v>1</v>
      </c>
      <c r="B72" s="69">
        <f t="shared" si="17"/>
        <v>43929.75</v>
      </c>
      <c r="C72" s="77">
        <f t="shared" si="13"/>
        <v>38</v>
      </c>
      <c r="D72" s="16">
        <v>188</v>
      </c>
      <c r="E72" s="79">
        <f t="shared" si="14"/>
        <v>188</v>
      </c>
      <c r="F72" s="76" t="str">
        <f t="shared" si="0"/>
        <v/>
      </c>
      <c r="G72" s="1">
        <f t="shared" si="5"/>
        <v>36</v>
      </c>
      <c r="H72" s="1">
        <f t="shared" si="6"/>
        <v>153</v>
      </c>
      <c r="I72" s="106">
        <f t="shared" si="7"/>
        <v>153</v>
      </c>
      <c r="J72" s="76" t="str">
        <f t="shared" si="8"/>
        <v/>
      </c>
      <c r="K72" s="1">
        <f t="shared" si="15"/>
        <v>0</v>
      </c>
      <c r="L72" s="2">
        <v>25</v>
      </c>
      <c r="M72" s="7">
        <f t="shared" si="9"/>
        <v>25</v>
      </c>
      <c r="N72" s="76" t="str">
        <f t="shared" si="10"/>
        <v/>
      </c>
      <c r="O72" s="1">
        <f t="shared" si="16"/>
        <v>2</v>
      </c>
      <c r="P72" s="2">
        <v>10</v>
      </c>
      <c r="Q72" s="10">
        <f t="shared" si="11"/>
        <v>10</v>
      </c>
      <c r="R72" s="76" t="str">
        <f t="shared" si="12"/>
        <v/>
      </c>
      <c r="S72" s="13" t="str">
        <f t="shared" si="1"/>
        <v/>
      </c>
      <c r="T72" s="50"/>
      <c r="U72" s="13" t="str">
        <f t="shared" si="2"/>
        <v/>
      </c>
      <c r="V72" s="12"/>
      <c r="W72" s="13" t="str">
        <f t="shared" si="3"/>
        <v/>
      </c>
      <c r="X72" s="62"/>
      <c r="Y72" t="b">
        <f t="shared" si="4"/>
        <v>0</v>
      </c>
      <c r="Z72" s="32"/>
    </row>
    <row r="73" spans="1:26">
      <c r="A73" s="67">
        <v>1</v>
      </c>
      <c r="B73" s="69">
        <f t="shared" si="17"/>
        <v>43930.75</v>
      </c>
      <c r="C73" s="77">
        <f t="shared" si="13"/>
        <v>18</v>
      </c>
      <c r="D73" s="16">
        <v>206</v>
      </c>
      <c r="E73" s="79">
        <f t="shared" si="14"/>
        <v>206</v>
      </c>
      <c r="F73" s="76" t="str">
        <f t="shared" si="0"/>
        <v/>
      </c>
      <c r="G73" s="1">
        <f t="shared" si="5"/>
        <v>4</v>
      </c>
      <c r="H73" s="1">
        <f t="shared" si="6"/>
        <v>157</v>
      </c>
      <c r="I73" s="106">
        <f t="shared" si="7"/>
        <v>157</v>
      </c>
      <c r="J73" s="76" t="str">
        <f t="shared" si="8"/>
        <v/>
      </c>
      <c r="K73" s="1">
        <f t="shared" si="15"/>
        <v>0</v>
      </c>
      <c r="L73" s="2">
        <v>25</v>
      </c>
      <c r="M73" s="7">
        <f t="shared" si="9"/>
        <v>25</v>
      </c>
      <c r="N73" s="76" t="str">
        <f t="shared" si="10"/>
        <v/>
      </c>
      <c r="O73" s="1">
        <f t="shared" si="16"/>
        <v>14</v>
      </c>
      <c r="P73" s="2">
        <v>24</v>
      </c>
      <c r="Q73" s="10">
        <f t="shared" si="11"/>
        <v>24</v>
      </c>
      <c r="R73" s="76" t="str">
        <f t="shared" si="12"/>
        <v/>
      </c>
      <c r="S73" s="13" t="str">
        <f t="shared" si="1"/>
        <v/>
      </c>
      <c r="T73" s="50"/>
      <c r="U73" s="13" t="str">
        <f t="shared" si="2"/>
        <v/>
      </c>
      <c r="V73" s="50"/>
      <c r="W73" s="13" t="str">
        <f t="shared" si="3"/>
        <v/>
      </c>
      <c r="X73" s="62"/>
      <c r="Y73" t="b">
        <f t="shared" si="4"/>
        <v>0</v>
      </c>
      <c r="Z73" s="32"/>
    </row>
    <row r="74" spans="1:26">
      <c r="A74" s="67">
        <v>1</v>
      </c>
      <c r="B74" s="69">
        <f t="shared" si="17"/>
        <v>43931.75</v>
      </c>
      <c r="C74" s="77">
        <f t="shared" si="13"/>
        <v>42</v>
      </c>
      <c r="D74" s="16">
        <v>248</v>
      </c>
      <c r="E74" s="79">
        <f t="shared" si="14"/>
        <v>248</v>
      </c>
      <c r="F74" s="76" t="str">
        <f t="shared" si="0"/>
        <v/>
      </c>
      <c r="G74" s="1">
        <f t="shared" si="5"/>
        <v>38</v>
      </c>
      <c r="H74" s="1">
        <f t="shared" si="6"/>
        <v>195</v>
      </c>
      <c r="I74" s="106">
        <f t="shared" si="7"/>
        <v>195</v>
      </c>
      <c r="J74" s="76" t="str">
        <f t="shared" si="8"/>
        <v/>
      </c>
      <c r="K74" s="1">
        <f t="shared" si="15"/>
        <v>3</v>
      </c>
      <c r="L74" s="2">
        <v>28</v>
      </c>
      <c r="M74" s="7">
        <f t="shared" si="9"/>
        <v>28</v>
      </c>
      <c r="N74" s="76" t="str">
        <f t="shared" si="10"/>
        <v/>
      </c>
      <c r="O74" s="1">
        <f t="shared" si="16"/>
        <v>1</v>
      </c>
      <c r="P74" s="2">
        <v>25</v>
      </c>
      <c r="Q74" s="10">
        <f t="shared" si="11"/>
        <v>25</v>
      </c>
      <c r="R74" s="76" t="str">
        <f t="shared" si="12"/>
        <v/>
      </c>
      <c r="S74" s="13" t="str">
        <f t="shared" si="1"/>
        <v/>
      </c>
      <c r="T74" s="50"/>
      <c r="U74" s="13" t="str">
        <f t="shared" si="2"/>
        <v/>
      </c>
      <c r="V74" s="50"/>
      <c r="W74" s="13" t="str">
        <f t="shared" si="3"/>
        <v/>
      </c>
      <c r="X74" s="62"/>
      <c r="Y74" t="b">
        <f t="shared" si="4"/>
        <v>0</v>
      </c>
      <c r="Z74" s="32"/>
    </row>
    <row r="75" spans="1:26">
      <c r="A75" s="67">
        <v>1</v>
      </c>
      <c r="B75" s="69">
        <f t="shared" si="17"/>
        <v>43932.75</v>
      </c>
      <c r="C75" s="77">
        <f t="shared" si="13"/>
        <v>9</v>
      </c>
      <c r="D75" s="16">
        <v>257</v>
      </c>
      <c r="E75" s="79">
        <f t="shared" si="14"/>
        <v>257</v>
      </c>
      <c r="F75" s="76" t="str">
        <f t="shared" si="0"/>
        <v/>
      </c>
      <c r="G75" s="1">
        <f t="shared" si="5"/>
        <v>3</v>
      </c>
      <c r="H75" s="1">
        <f t="shared" si="6"/>
        <v>198</v>
      </c>
      <c r="I75" s="106">
        <f t="shared" si="7"/>
        <v>198</v>
      </c>
      <c r="J75" s="76" t="str">
        <f t="shared" si="8"/>
        <v/>
      </c>
      <c r="K75" s="1">
        <f t="shared" si="15"/>
        <v>4</v>
      </c>
      <c r="L75" s="2">
        <v>32</v>
      </c>
      <c r="M75" s="7">
        <f t="shared" si="9"/>
        <v>32</v>
      </c>
      <c r="N75" s="76" t="str">
        <f t="shared" si="10"/>
        <v/>
      </c>
      <c r="O75" s="1">
        <f t="shared" si="16"/>
        <v>2</v>
      </c>
      <c r="P75" s="2">
        <v>27</v>
      </c>
      <c r="Q75" s="10">
        <f t="shared" si="11"/>
        <v>27</v>
      </c>
      <c r="R75" s="76" t="str">
        <f t="shared" si="12"/>
        <v/>
      </c>
      <c r="S75" s="13" t="str">
        <f t="shared" si="1"/>
        <v/>
      </c>
      <c r="T75" s="90"/>
      <c r="U75" s="13" t="str">
        <f t="shared" si="2"/>
        <v/>
      </c>
      <c r="V75" s="90"/>
      <c r="W75" s="13" t="str">
        <f t="shared" si="3"/>
        <v/>
      </c>
      <c r="X75" s="90"/>
      <c r="Y75" t="b">
        <f t="shared" si="4"/>
        <v>0</v>
      </c>
      <c r="Z75" s="32"/>
    </row>
    <row r="76" spans="1:26">
      <c r="A76" s="67">
        <v>1</v>
      </c>
      <c r="B76" s="69">
        <f t="shared" si="17"/>
        <v>43933.75</v>
      </c>
      <c r="C76" s="77">
        <f t="shared" si="13"/>
        <v>6</v>
      </c>
      <c r="D76" s="16">
        <v>263</v>
      </c>
      <c r="E76" s="79">
        <f t="shared" si="14"/>
        <v>263</v>
      </c>
      <c r="F76" s="76" t="str">
        <f t="shared" si="0"/>
        <v/>
      </c>
      <c r="G76" s="1">
        <f t="shared" si="5"/>
        <v>-1</v>
      </c>
      <c r="H76" s="1">
        <f t="shared" si="6"/>
        <v>197</v>
      </c>
      <c r="I76" s="106">
        <f t="shared" si="7"/>
        <v>197</v>
      </c>
      <c r="J76" s="76" t="str">
        <f t="shared" si="8"/>
        <v/>
      </c>
      <c r="K76" s="1">
        <f t="shared" si="15"/>
        <v>4</v>
      </c>
      <c r="L76" s="2">
        <v>36</v>
      </c>
      <c r="M76" s="7">
        <f t="shared" si="9"/>
        <v>36</v>
      </c>
      <c r="N76" s="76" t="str">
        <f t="shared" si="10"/>
        <v/>
      </c>
      <c r="O76" s="1">
        <f t="shared" si="16"/>
        <v>3</v>
      </c>
      <c r="P76" s="2">
        <v>30</v>
      </c>
      <c r="Q76" s="10">
        <f t="shared" si="11"/>
        <v>30</v>
      </c>
      <c r="R76" s="76" t="str">
        <f t="shared" si="12"/>
        <v/>
      </c>
      <c r="S76" s="13" t="str">
        <f t="shared" si="1"/>
        <v/>
      </c>
      <c r="T76" s="90"/>
      <c r="U76" s="13" t="str">
        <f t="shared" si="2"/>
        <v/>
      </c>
      <c r="V76" s="90"/>
      <c r="W76" s="13" t="str">
        <f t="shared" si="3"/>
        <v/>
      </c>
      <c r="X76" s="90"/>
      <c r="Y76" t="b">
        <f t="shared" si="4"/>
        <v>0</v>
      </c>
      <c r="Z76" s="32"/>
    </row>
    <row r="77" spans="1:26">
      <c r="A77" s="67">
        <v>1</v>
      </c>
      <c r="B77" s="69">
        <f t="shared" si="17"/>
        <v>43934.75</v>
      </c>
      <c r="C77" s="77">
        <f t="shared" si="13"/>
        <v>45</v>
      </c>
      <c r="D77" s="16">
        <v>308</v>
      </c>
      <c r="E77" s="79">
        <f t="shared" si="14"/>
        <v>308</v>
      </c>
      <c r="F77" s="76" t="str">
        <f t="shared" si="0"/>
        <v/>
      </c>
      <c r="G77" s="1">
        <f t="shared" si="5"/>
        <v>43</v>
      </c>
      <c r="H77" s="1">
        <f t="shared" si="6"/>
        <v>240</v>
      </c>
      <c r="I77" s="106">
        <f t="shared" si="7"/>
        <v>240</v>
      </c>
      <c r="J77" s="76" t="str">
        <f t="shared" si="8"/>
        <v/>
      </c>
      <c r="K77" s="1">
        <f t="shared" si="15"/>
        <v>1</v>
      </c>
      <c r="L77" s="2">
        <v>37</v>
      </c>
      <c r="M77" s="7">
        <f t="shared" si="9"/>
        <v>37</v>
      </c>
      <c r="N77" s="76" t="str">
        <f t="shared" si="10"/>
        <v/>
      </c>
      <c r="O77" s="1">
        <f t="shared" si="16"/>
        <v>1</v>
      </c>
      <c r="P77" s="2">
        <v>31</v>
      </c>
      <c r="Q77" s="10">
        <f t="shared" si="11"/>
        <v>31</v>
      </c>
      <c r="R77" s="76" t="str">
        <f t="shared" si="12"/>
        <v/>
      </c>
      <c r="S77" s="13" t="str">
        <f t="shared" si="1"/>
        <v/>
      </c>
      <c r="T77" s="90"/>
      <c r="U77" s="13" t="str">
        <f t="shared" si="2"/>
        <v/>
      </c>
      <c r="V77" s="90"/>
      <c r="W77" s="13" t="str">
        <f t="shared" si="3"/>
        <v/>
      </c>
      <c r="X77" s="90"/>
      <c r="Y77" t="b">
        <f t="shared" si="4"/>
        <v>0</v>
      </c>
      <c r="Z77" s="32"/>
    </row>
    <row r="78" spans="1:26">
      <c r="A78" s="67">
        <v>1</v>
      </c>
      <c r="B78" s="69">
        <f t="shared" si="17"/>
        <v>43935.75</v>
      </c>
      <c r="C78" s="77">
        <f t="shared" si="13"/>
        <v>43</v>
      </c>
      <c r="D78" s="16">
        <v>351</v>
      </c>
      <c r="E78" s="79">
        <f t="shared" si="14"/>
        <v>351</v>
      </c>
      <c r="F78" s="76" t="str">
        <f t="shared" si="0"/>
        <v/>
      </c>
      <c r="G78" s="1">
        <f t="shared" si="5"/>
        <v>37</v>
      </c>
      <c r="H78" s="1">
        <f t="shared" si="6"/>
        <v>277</v>
      </c>
      <c r="I78" s="106">
        <f t="shared" si="7"/>
        <v>277</v>
      </c>
      <c r="J78" s="76" t="str">
        <f t="shared" si="8"/>
        <v/>
      </c>
      <c r="K78" s="1">
        <f t="shared" si="15"/>
        <v>2</v>
      </c>
      <c r="L78" s="2">
        <v>39</v>
      </c>
      <c r="M78" s="7">
        <f t="shared" si="9"/>
        <v>39</v>
      </c>
      <c r="N78" s="76" t="str">
        <f t="shared" si="10"/>
        <v/>
      </c>
      <c r="O78" s="1">
        <f t="shared" si="16"/>
        <v>4</v>
      </c>
      <c r="P78" s="2">
        <v>35</v>
      </c>
      <c r="Q78" s="10">
        <f t="shared" si="11"/>
        <v>35</v>
      </c>
      <c r="R78" s="76" t="str">
        <f t="shared" si="12"/>
        <v/>
      </c>
      <c r="S78" s="13" t="str">
        <f t="shared" si="1"/>
        <v/>
      </c>
      <c r="T78" s="90"/>
      <c r="U78" s="13" t="str">
        <f t="shared" si="2"/>
        <v/>
      </c>
      <c r="V78" s="90"/>
      <c r="W78" s="13" t="str">
        <f t="shared" si="3"/>
        <v/>
      </c>
      <c r="X78" s="90"/>
      <c r="Y78" t="b">
        <f t="shared" si="4"/>
        <v>0</v>
      </c>
      <c r="Z78" s="32"/>
    </row>
    <row r="79" spans="1:26">
      <c r="A79" s="67">
        <v>1</v>
      </c>
      <c r="B79" s="69">
        <f t="shared" si="17"/>
        <v>43936.75</v>
      </c>
      <c r="C79" s="77">
        <f t="shared" si="13"/>
        <v>56</v>
      </c>
      <c r="D79" s="16">
        <v>407</v>
      </c>
      <c r="E79" s="79">
        <f t="shared" si="14"/>
        <v>407</v>
      </c>
      <c r="F79" s="76" t="str">
        <f t="shared" si="0"/>
        <v/>
      </c>
      <c r="G79" s="1">
        <f t="shared" si="5"/>
        <v>48</v>
      </c>
      <c r="H79" s="1">
        <f t="shared" si="6"/>
        <v>325</v>
      </c>
      <c r="I79" s="106">
        <f t="shared" si="7"/>
        <v>325</v>
      </c>
      <c r="J79" s="76" t="str">
        <f t="shared" si="8"/>
        <v/>
      </c>
      <c r="K79" s="1">
        <f t="shared" si="15"/>
        <v>2</v>
      </c>
      <c r="L79" s="2">
        <v>41</v>
      </c>
      <c r="M79" s="7">
        <f t="shared" si="9"/>
        <v>41</v>
      </c>
      <c r="N79" s="76" t="str">
        <f t="shared" si="10"/>
        <v/>
      </c>
      <c r="O79" s="1">
        <f t="shared" si="16"/>
        <v>6</v>
      </c>
      <c r="P79" s="2">
        <v>41</v>
      </c>
      <c r="Q79" s="10">
        <f t="shared" si="11"/>
        <v>41</v>
      </c>
      <c r="R79" s="76" t="str">
        <f t="shared" si="12"/>
        <v/>
      </c>
      <c r="S79" s="13" t="str">
        <f t="shared" si="1"/>
        <v/>
      </c>
      <c r="T79" s="90"/>
      <c r="U79" s="13" t="str">
        <f t="shared" si="2"/>
        <v/>
      </c>
      <c r="V79" s="90"/>
      <c r="W79" s="13" t="str">
        <f t="shared" si="3"/>
        <v/>
      </c>
      <c r="X79" s="90"/>
      <c r="Y79" t="b">
        <f t="shared" si="4"/>
        <v>0</v>
      </c>
      <c r="Z79" s="32"/>
    </row>
    <row r="80" spans="1:26">
      <c r="A80" s="67">
        <v>1</v>
      </c>
      <c r="B80" s="69">
        <f t="shared" si="17"/>
        <v>43937.75</v>
      </c>
      <c r="C80" s="77">
        <f t="shared" si="13"/>
        <v>66</v>
      </c>
      <c r="D80" s="16">
        <v>473</v>
      </c>
      <c r="E80" s="79">
        <f t="shared" si="14"/>
        <v>473</v>
      </c>
      <c r="F80" s="76" t="str">
        <f t="shared" si="0"/>
        <v/>
      </c>
      <c r="G80" s="1">
        <f t="shared" si="5"/>
        <v>62</v>
      </c>
      <c r="H80" s="1">
        <f t="shared" si="6"/>
        <v>387</v>
      </c>
      <c r="I80" s="106">
        <f t="shared" si="7"/>
        <v>387</v>
      </c>
      <c r="J80" s="76" t="str">
        <f t="shared" si="8"/>
        <v/>
      </c>
      <c r="K80" s="1">
        <f t="shared" si="15"/>
        <v>0</v>
      </c>
      <c r="L80" s="2">
        <v>41</v>
      </c>
      <c r="M80" s="7">
        <f t="shared" si="9"/>
        <v>41</v>
      </c>
      <c r="N80" s="76" t="str">
        <f t="shared" si="10"/>
        <v/>
      </c>
      <c r="O80" s="1">
        <f t="shared" si="16"/>
        <v>4</v>
      </c>
      <c r="P80" s="2">
        <v>45</v>
      </c>
      <c r="Q80" s="10">
        <f t="shared" si="11"/>
        <v>45</v>
      </c>
      <c r="R80" s="76" t="str">
        <f t="shared" si="12"/>
        <v/>
      </c>
      <c r="S80" s="13" t="str">
        <f t="shared" si="1"/>
        <v/>
      </c>
      <c r="T80" s="90"/>
      <c r="U80" s="13" t="str">
        <f t="shared" si="2"/>
        <v/>
      </c>
      <c r="V80" s="90"/>
      <c r="W80" s="13" t="str">
        <f t="shared" si="3"/>
        <v/>
      </c>
      <c r="X80" s="90"/>
      <c r="Y80" t="b">
        <f t="shared" si="4"/>
        <v>0</v>
      </c>
      <c r="Z80" s="32"/>
    </row>
    <row r="81" spans="1:30">
      <c r="A81" s="67">
        <v>1</v>
      </c>
      <c r="B81" s="69">
        <f t="shared" si="17"/>
        <v>43938.75</v>
      </c>
      <c r="C81" s="77">
        <f t="shared" si="13"/>
        <v>31</v>
      </c>
      <c r="D81" s="16">
        <v>504</v>
      </c>
      <c r="E81" s="79">
        <f t="shared" si="14"/>
        <v>504</v>
      </c>
      <c r="F81" s="76" t="str">
        <f t="shared" si="0"/>
        <v/>
      </c>
      <c r="G81" s="1">
        <f t="shared" si="5"/>
        <v>27</v>
      </c>
      <c r="H81" s="1">
        <f t="shared" si="6"/>
        <v>414</v>
      </c>
      <c r="I81" s="106">
        <f t="shared" si="7"/>
        <v>414</v>
      </c>
      <c r="J81" s="76" t="str">
        <f t="shared" si="8"/>
        <v/>
      </c>
      <c r="K81" s="1">
        <f t="shared" si="15"/>
        <v>2</v>
      </c>
      <c r="L81" s="2">
        <v>43</v>
      </c>
      <c r="M81" s="7">
        <f t="shared" si="9"/>
        <v>43</v>
      </c>
      <c r="N81" s="76" t="str">
        <f t="shared" si="10"/>
        <v/>
      </c>
      <c r="O81" s="1">
        <f t="shared" si="16"/>
        <v>2</v>
      </c>
      <c r="P81" s="2">
        <v>47</v>
      </c>
      <c r="Q81" s="10">
        <f t="shared" si="11"/>
        <v>47</v>
      </c>
      <c r="R81" s="76" t="str">
        <f t="shared" si="12"/>
        <v/>
      </c>
      <c r="S81" s="13" t="str">
        <f t="shared" si="1"/>
        <v/>
      </c>
      <c r="T81" s="90"/>
      <c r="U81" s="13" t="str">
        <f t="shared" si="2"/>
        <v/>
      </c>
      <c r="V81" s="90"/>
      <c r="W81" s="13" t="str">
        <f t="shared" si="3"/>
        <v/>
      </c>
      <c r="X81" s="90"/>
      <c r="Y81" t="b">
        <f t="shared" si="4"/>
        <v>0</v>
      </c>
      <c r="Z81" s="32"/>
    </row>
    <row r="82" spans="1:30">
      <c r="A82" s="67">
        <v>1</v>
      </c>
      <c r="B82" s="69">
        <f t="shared" si="17"/>
        <v>43939.75</v>
      </c>
      <c r="C82" s="77">
        <f t="shared" si="13"/>
        <v>87</v>
      </c>
      <c r="D82" s="16">
        <v>591</v>
      </c>
      <c r="E82" s="79">
        <f t="shared" si="14"/>
        <v>591</v>
      </c>
      <c r="F82" s="76" t="str">
        <f t="shared" si="0"/>
        <v/>
      </c>
      <c r="G82" s="1">
        <f t="shared" si="5"/>
        <v>85</v>
      </c>
      <c r="H82" s="1">
        <f t="shared" si="6"/>
        <v>499</v>
      </c>
      <c r="I82" s="106">
        <f t="shared" si="7"/>
        <v>499</v>
      </c>
      <c r="J82" s="76" t="str">
        <f t="shared" si="8"/>
        <v/>
      </c>
      <c r="K82" s="1">
        <f t="shared" si="15"/>
        <v>1</v>
      </c>
      <c r="L82" s="2">
        <v>44</v>
      </c>
      <c r="M82" s="7">
        <f t="shared" si="9"/>
        <v>44</v>
      </c>
      <c r="N82" s="76" t="str">
        <f t="shared" si="10"/>
        <v/>
      </c>
      <c r="O82" s="1">
        <f t="shared" si="16"/>
        <v>1</v>
      </c>
      <c r="P82" s="2">
        <v>48</v>
      </c>
      <c r="Q82" s="10">
        <f t="shared" si="11"/>
        <v>48</v>
      </c>
      <c r="R82" s="76" t="str">
        <f t="shared" si="12"/>
        <v/>
      </c>
      <c r="S82" s="13" t="str">
        <f t="shared" si="1"/>
        <v/>
      </c>
      <c r="T82" s="90"/>
      <c r="U82" s="13" t="str">
        <f t="shared" si="2"/>
        <v/>
      </c>
      <c r="V82" s="90"/>
      <c r="W82" s="13" t="str">
        <f t="shared" si="3"/>
        <v/>
      </c>
      <c r="X82" s="90"/>
      <c r="Y82" t="b">
        <f t="shared" si="4"/>
        <v>0</v>
      </c>
      <c r="Z82" s="32"/>
    </row>
    <row r="83" spans="1:30">
      <c r="A83" s="67">
        <v>1</v>
      </c>
      <c r="B83" s="69">
        <f t="shared" si="17"/>
        <v>43940.75</v>
      </c>
      <c r="C83" s="93">
        <f t="shared" si="13"/>
        <v>86</v>
      </c>
      <c r="D83" s="94">
        <v>677</v>
      </c>
      <c r="E83" s="79">
        <f t="shared" si="14"/>
        <v>677</v>
      </c>
      <c r="F83" s="95" t="str">
        <f t="shared" si="0"/>
        <v/>
      </c>
      <c r="G83" s="96">
        <f t="shared" si="5"/>
        <v>73</v>
      </c>
      <c r="H83" s="96">
        <f t="shared" si="6"/>
        <v>572</v>
      </c>
      <c r="I83" s="106">
        <f t="shared" si="7"/>
        <v>572</v>
      </c>
      <c r="J83" s="95" t="str">
        <f t="shared" si="8"/>
        <v/>
      </c>
      <c r="K83" s="96">
        <f t="shared" si="15"/>
        <v>11</v>
      </c>
      <c r="L83" s="97">
        <v>55</v>
      </c>
      <c r="M83" s="7">
        <f t="shared" si="9"/>
        <v>55</v>
      </c>
      <c r="N83" s="95" t="str">
        <f t="shared" si="10"/>
        <v/>
      </c>
      <c r="O83" s="96">
        <f t="shared" si="16"/>
        <v>2</v>
      </c>
      <c r="P83" s="97">
        <v>50</v>
      </c>
      <c r="Q83" s="10">
        <f t="shared" si="11"/>
        <v>50</v>
      </c>
      <c r="R83" s="95" t="str">
        <f t="shared" si="12"/>
        <v/>
      </c>
      <c r="S83" s="13" t="str">
        <f t="shared" si="1"/>
        <v/>
      </c>
      <c r="T83" s="98"/>
      <c r="U83" s="13" t="str">
        <f t="shared" si="2"/>
        <v/>
      </c>
      <c r="V83" s="98"/>
      <c r="W83" s="13" t="str">
        <f t="shared" si="3"/>
        <v/>
      </c>
      <c r="X83" s="98"/>
      <c r="Y83" s="13" t="b">
        <f t="shared" si="4"/>
        <v>0</v>
      </c>
      <c r="Z83" s="99"/>
      <c r="AA83" s="13"/>
      <c r="AB83" s="13" t="s">
        <v>30</v>
      </c>
      <c r="AC83" s="13"/>
      <c r="AD83" s="13"/>
    </row>
    <row r="84" spans="1:30">
      <c r="A84" s="67">
        <v>1</v>
      </c>
      <c r="B84" s="69">
        <f t="shared" si="17"/>
        <v>43941.75</v>
      </c>
      <c r="C84" s="77">
        <f t="shared" si="13"/>
        <v>62</v>
      </c>
      <c r="D84" s="16">
        <v>739</v>
      </c>
      <c r="E84" s="79">
        <f t="shared" si="14"/>
        <v>739</v>
      </c>
      <c r="F84" s="76" t="str">
        <f t="shared" si="0"/>
        <v/>
      </c>
      <c r="G84" s="1">
        <f t="shared" si="5"/>
        <v>49</v>
      </c>
      <c r="H84" s="1">
        <f t="shared" si="6"/>
        <v>621</v>
      </c>
      <c r="I84" s="106">
        <f t="shared" si="7"/>
        <v>621</v>
      </c>
      <c r="J84" s="76" t="str">
        <f t="shared" si="8"/>
        <v/>
      </c>
      <c r="K84" s="1">
        <f t="shared" si="15"/>
        <v>13</v>
      </c>
      <c r="L84" s="2">
        <v>68</v>
      </c>
      <c r="M84" s="7">
        <f t="shared" si="9"/>
        <v>68</v>
      </c>
      <c r="N84" s="76" t="str">
        <f t="shared" si="10"/>
        <v/>
      </c>
      <c r="O84" s="1">
        <f t="shared" si="16"/>
        <v>0</v>
      </c>
      <c r="P84" s="2">
        <v>50</v>
      </c>
      <c r="Q84" s="10">
        <f t="shared" si="11"/>
        <v>50</v>
      </c>
      <c r="R84" s="76" t="str">
        <f t="shared" si="12"/>
        <v/>
      </c>
      <c r="S84" s="13" t="str">
        <f t="shared" si="1"/>
        <v/>
      </c>
      <c r="T84" s="110"/>
      <c r="U84" s="13" t="str">
        <f t="shared" si="2"/>
        <v/>
      </c>
      <c r="V84" s="110"/>
      <c r="W84" s="13" t="str">
        <f t="shared" si="3"/>
        <v/>
      </c>
      <c r="X84" s="110"/>
      <c r="Y84" t="b">
        <f t="shared" si="4"/>
        <v>0</v>
      </c>
      <c r="Z84" s="37"/>
    </row>
    <row r="85" spans="1:30">
      <c r="A85" s="67">
        <v>1</v>
      </c>
      <c r="B85" s="69">
        <f t="shared" si="17"/>
        <v>43942.75</v>
      </c>
      <c r="C85" s="77">
        <f t="shared" si="13"/>
        <v>19</v>
      </c>
      <c r="D85" s="16">
        <v>758</v>
      </c>
      <c r="E85" s="79">
        <f t="shared" si="14"/>
        <v>758</v>
      </c>
      <c r="F85" s="76" t="str">
        <f t="shared" si="0"/>
        <v/>
      </c>
      <c r="G85" s="1">
        <f t="shared" si="5"/>
        <v>-2</v>
      </c>
      <c r="H85" s="1">
        <f t="shared" si="6"/>
        <v>619</v>
      </c>
      <c r="I85" s="106">
        <f t="shared" si="7"/>
        <v>619</v>
      </c>
      <c r="J85" s="76" t="str">
        <f t="shared" si="8"/>
        <v/>
      </c>
      <c r="K85" s="1">
        <f t="shared" si="15"/>
        <v>19</v>
      </c>
      <c r="L85" s="2">
        <v>87</v>
      </c>
      <c r="M85" s="7">
        <f t="shared" si="9"/>
        <v>87</v>
      </c>
      <c r="N85" s="76" t="str">
        <f t="shared" si="10"/>
        <v/>
      </c>
      <c r="O85" s="1">
        <f t="shared" si="16"/>
        <v>2</v>
      </c>
      <c r="P85" s="2">
        <v>52</v>
      </c>
      <c r="Q85" s="10">
        <f t="shared" si="11"/>
        <v>52</v>
      </c>
      <c r="R85" s="76" t="str">
        <f t="shared" si="12"/>
        <v/>
      </c>
      <c r="S85" s="13" t="str">
        <f t="shared" si="1"/>
        <v/>
      </c>
      <c r="T85" s="110"/>
      <c r="U85" s="13" t="str">
        <f t="shared" si="2"/>
        <v/>
      </c>
      <c r="V85" s="110"/>
      <c r="W85" s="13" t="str">
        <f t="shared" si="3"/>
        <v/>
      </c>
      <c r="X85" s="110"/>
      <c r="Y85" t="b">
        <f t="shared" si="4"/>
        <v>0</v>
      </c>
      <c r="Z85" s="87"/>
    </row>
    <row r="86" spans="1:30">
      <c r="A86" s="67">
        <v>1</v>
      </c>
      <c r="B86" s="69">
        <f t="shared" si="17"/>
        <v>43943.75</v>
      </c>
      <c r="C86" s="77">
        <f t="shared" si="13"/>
        <v>73</v>
      </c>
      <c r="D86" s="16">
        <v>831</v>
      </c>
      <c r="E86" s="79">
        <f t="shared" si="14"/>
        <v>831</v>
      </c>
      <c r="F86" s="76" t="str">
        <f t="shared" si="0"/>
        <v/>
      </c>
      <c r="G86" s="1">
        <f t="shared" si="5"/>
        <v>34</v>
      </c>
      <c r="H86" s="1">
        <f t="shared" si="6"/>
        <v>653</v>
      </c>
      <c r="I86" s="106">
        <f t="shared" si="7"/>
        <v>653</v>
      </c>
      <c r="J86" s="76" t="str">
        <f t="shared" si="8"/>
        <v/>
      </c>
      <c r="K86" s="1">
        <f t="shared" si="15"/>
        <v>35</v>
      </c>
      <c r="L86" s="2">
        <v>122</v>
      </c>
      <c r="M86" s="7">
        <f t="shared" si="9"/>
        <v>122</v>
      </c>
      <c r="N86" s="76" t="str">
        <f t="shared" si="10"/>
        <v/>
      </c>
      <c r="O86" s="1">
        <f t="shared" si="16"/>
        <v>4</v>
      </c>
      <c r="P86" s="2">
        <v>56</v>
      </c>
      <c r="Q86" s="10">
        <f t="shared" si="11"/>
        <v>56</v>
      </c>
      <c r="R86" s="76" t="str">
        <f t="shared" si="12"/>
        <v/>
      </c>
      <c r="S86" s="13" t="str">
        <f t="shared" si="1"/>
        <v/>
      </c>
      <c r="T86" s="110"/>
      <c r="U86" s="13" t="str">
        <f t="shared" si="2"/>
        <v/>
      </c>
      <c r="V86" s="110"/>
      <c r="W86" s="13" t="str">
        <f t="shared" si="3"/>
        <v/>
      </c>
      <c r="X86" s="110"/>
      <c r="Y86" t="b">
        <f t="shared" si="4"/>
        <v>0</v>
      </c>
      <c r="Z86" s="91"/>
    </row>
    <row r="87" spans="1:30">
      <c r="A87" s="67">
        <v>1</v>
      </c>
      <c r="B87" s="69">
        <f t="shared" si="17"/>
        <v>43944.75</v>
      </c>
      <c r="C87" s="77">
        <f t="shared" si="13"/>
        <v>45</v>
      </c>
      <c r="D87" s="16">
        <v>876</v>
      </c>
      <c r="E87" s="79">
        <f t="shared" si="14"/>
        <v>876</v>
      </c>
      <c r="F87" s="76" t="str">
        <f t="shared" si="0"/>
        <v/>
      </c>
      <c r="G87" s="1">
        <f t="shared" si="5"/>
        <v>33</v>
      </c>
      <c r="H87" s="1">
        <f t="shared" si="6"/>
        <v>686</v>
      </c>
      <c r="I87" s="106">
        <f t="shared" si="7"/>
        <v>686</v>
      </c>
      <c r="J87" s="76" t="str">
        <f t="shared" si="8"/>
        <v/>
      </c>
      <c r="K87" s="1">
        <f t="shared" si="15"/>
        <v>8</v>
      </c>
      <c r="L87" s="2">
        <v>130</v>
      </c>
      <c r="M87" s="7">
        <f t="shared" si="9"/>
        <v>130</v>
      </c>
      <c r="N87" s="76" t="str">
        <f t="shared" si="10"/>
        <v/>
      </c>
      <c r="O87" s="1">
        <f t="shared" si="16"/>
        <v>4</v>
      </c>
      <c r="P87" s="2">
        <v>60</v>
      </c>
      <c r="Q87" s="10">
        <f t="shared" si="11"/>
        <v>60</v>
      </c>
      <c r="R87" s="76" t="str">
        <f t="shared" si="12"/>
        <v/>
      </c>
      <c r="S87" s="13" t="str">
        <f t="shared" si="1"/>
        <v/>
      </c>
      <c r="T87" s="110"/>
      <c r="U87" s="13" t="str">
        <f t="shared" si="2"/>
        <v/>
      </c>
      <c r="V87" s="110"/>
      <c r="W87" s="13" t="str">
        <f t="shared" si="3"/>
        <v/>
      </c>
      <c r="X87" s="110"/>
      <c r="Y87" t="b">
        <f t="shared" si="4"/>
        <v>0</v>
      </c>
      <c r="Z87" s="85"/>
    </row>
    <row r="88" spans="1:30">
      <c r="A88" s="67">
        <v>1</v>
      </c>
      <c r="B88" s="69">
        <f t="shared" si="17"/>
        <v>43945.75</v>
      </c>
      <c r="C88" s="77">
        <f t="shared" si="13"/>
        <v>104</v>
      </c>
      <c r="D88" s="16">
        <v>980</v>
      </c>
      <c r="E88" s="79">
        <f t="shared" si="14"/>
        <v>980</v>
      </c>
      <c r="F88" s="76" t="str">
        <f t="shared" si="0"/>
        <v/>
      </c>
      <c r="G88" s="1">
        <f t="shared" si="5"/>
        <v>84</v>
      </c>
      <c r="H88" s="1">
        <f t="shared" si="6"/>
        <v>770</v>
      </c>
      <c r="I88" s="106">
        <f t="shared" si="7"/>
        <v>770</v>
      </c>
      <c r="J88" s="76" t="str">
        <f t="shared" si="8"/>
        <v/>
      </c>
      <c r="K88" s="1">
        <f t="shared" si="15"/>
        <v>16</v>
      </c>
      <c r="L88" s="2">
        <v>146</v>
      </c>
      <c r="M88" s="7">
        <f t="shared" si="9"/>
        <v>146</v>
      </c>
      <c r="N88" s="76" t="str">
        <f t="shared" si="10"/>
        <v/>
      </c>
      <c r="O88" s="1">
        <f t="shared" si="16"/>
        <v>4</v>
      </c>
      <c r="P88" s="2">
        <v>64</v>
      </c>
      <c r="Q88" s="10">
        <f t="shared" si="11"/>
        <v>64</v>
      </c>
      <c r="R88" s="76" t="str">
        <f t="shared" si="12"/>
        <v/>
      </c>
      <c r="S88" s="13" t="str">
        <f t="shared" si="1"/>
        <v/>
      </c>
      <c r="T88" s="110"/>
      <c r="U88" s="13" t="str">
        <f t="shared" si="2"/>
        <v/>
      </c>
      <c r="V88" s="110"/>
      <c r="W88" s="13" t="str">
        <f t="shared" si="3"/>
        <v/>
      </c>
      <c r="X88" s="110"/>
      <c r="Y88" t="b">
        <f t="shared" si="4"/>
        <v>0</v>
      </c>
      <c r="Z88" s="85"/>
    </row>
    <row r="89" spans="1:30">
      <c r="A89" s="67">
        <v>1</v>
      </c>
      <c r="B89" s="69">
        <f t="shared" si="17"/>
        <v>43946.75</v>
      </c>
      <c r="C89" s="77">
        <f t="shared" si="13"/>
        <v>90</v>
      </c>
      <c r="D89" s="16">
        <v>1070</v>
      </c>
      <c r="E89" s="79">
        <f t="shared" si="14"/>
        <v>1070</v>
      </c>
      <c r="F89" s="76" t="str">
        <f t="shared" si="0"/>
        <v/>
      </c>
      <c r="G89" s="1">
        <f t="shared" si="5"/>
        <v>72</v>
      </c>
      <c r="H89" s="1">
        <f t="shared" si="6"/>
        <v>842</v>
      </c>
      <c r="I89" s="106">
        <f t="shared" si="7"/>
        <v>842</v>
      </c>
      <c r="J89" s="76" t="str">
        <f t="shared" si="8"/>
        <v/>
      </c>
      <c r="K89" s="1">
        <f t="shared" si="15"/>
        <v>13</v>
      </c>
      <c r="L89" s="2">
        <v>159</v>
      </c>
      <c r="M89" s="7">
        <f t="shared" si="9"/>
        <v>159</v>
      </c>
      <c r="N89" s="76" t="str">
        <f t="shared" si="10"/>
        <v/>
      </c>
      <c r="O89" s="1">
        <f t="shared" si="16"/>
        <v>5</v>
      </c>
      <c r="P89" s="2">
        <v>69</v>
      </c>
      <c r="Q89" s="10">
        <f t="shared" si="11"/>
        <v>69</v>
      </c>
      <c r="R89" s="76" t="str">
        <f t="shared" si="12"/>
        <v/>
      </c>
      <c r="S89" s="13" t="str">
        <f t="shared" si="1"/>
        <v/>
      </c>
      <c r="T89" s="110"/>
      <c r="U89" s="13" t="str">
        <f t="shared" si="2"/>
        <v/>
      </c>
      <c r="V89" s="110"/>
      <c r="W89" s="13" t="str">
        <f t="shared" si="3"/>
        <v/>
      </c>
      <c r="X89" s="110"/>
      <c r="Y89" t="b">
        <f t="shared" si="4"/>
        <v>0</v>
      </c>
      <c r="Z89" s="85"/>
    </row>
    <row r="90" spans="1:30">
      <c r="A90" s="67">
        <v>1</v>
      </c>
      <c r="B90" s="69">
        <f t="shared" si="17"/>
        <v>43947.75</v>
      </c>
      <c r="C90" s="77">
        <f t="shared" si="13"/>
        <v>69</v>
      </c>
      <c r="D90" s="16">
        <v>1139</v>
      </c>
      <c r="E90" s="79">
        <f t="shared" si="14"/>
        <v>1139</v>
      </c>
      <c r="F90" s="76" t="str">
        <f t="shared" si="0"/>
        <v/>
      </c>
      <c r="G90" s="1">
        <f t="shared" si="5"/>
        <v>60</v>
      </c>
      <c r="H90" s="1">
        <f t="shared" si="6"/>
        <v>902</v>
      </c>
      <c r="I90" s="106">
        <f t="shared" si="7"/>
        <v>902</v>
      </c>
      <c r="J90" s="76" t="str">
        <f t="shared" si="8"/>
        <v/>
      </c>
      <c r="K90" s="1">
        <f t="shared" si="15"/>
        <v>6</v>
      </c>
      <c r="L90" s="2">
        <v>165</v>
      </c>
      <c r="M90" s="7">
        <f t="shared" si="9"/>
        <v>165</v>
      </c>
      <c r="N90" s="76" t="str">
        <f t="shared" si="10"/>
        <v/>
      </c>
      <c r="O90" s="1">
        <f t="shared" si="16"/>
        <v>3</v>
      </c>
      <c r="P90" s="2">
        <v>72</v>
      </c>
      <c r="Q90" s="10">
        <f t="shared" si="11"/>
        <v>72</v>
      </c>
      <c r="R90" s="76" t="str">
        <f t="shared" si="12"/>
        <v/>
      </c>
      <c r="S90" s="13" t="str">
        <f t="shared" si="1"/>
        <v/>
      </c>
      <c r="T90" s="110"/>
      <c r="U90" s="13" t="str">
        <f t="shared" si="2"/>
        <v/>
      </c>
      <c r="V90" s="110"/>
      <c r="W90" s="13" t="str">
        <f t="shared" si="3"/>
        <v/>
      </c>
      <c r="X90" s="110"/>
      <c r="Y90" t="b">
        <f t="shared" si="4"/>
        <v>0</v>
      </c>
      <c r="Z90" s="85"/>
    </row>
    <row r="91" spans="1:30">
      <c r="A91" s="67">
        <v>1</v>
      </c>
      <c r="B91" s="69">
        <f t="shared" si="17"/>
        <v>43948.75</v>
      </c>
      <c r="C91" s="77">
        <f t="shared" si="13"/>
        <v>78</v>
      </c>
      <c r="D91" s="16">
        <v>1217</v>
      </c>
      <c r="E91" s="79">
        <f t="shared" si="14"/>
        <v>1217</v>
      </c>
      <c r="F91" s="76" t="str">
        <f t="shared" si="0"/>
        <v/>
      </c>
      <c r="G91" s="1">
        <f t="shared" si="5"/>
        <v>64</v>
      </c>
      <c r="H91" s="1">
        <f t="shared" si="6"/>
        <v>966</v>
      </c>
      <c r="I91" s="106">
        <f t="shared" si="7"/>
        <v>966</v>
      </c>
      <c r="J91" s="76" t="str">
        <f t="shared" si="8"/>
        <v/>
      </c>
      <c r="K91" s="1">
        <f t="shared" si="15"/>
        <v>11</v>
      </c>
      <c r="L91" s="2">
        <v>176</v>
      </c>
      <c r="M91" s="7">
        <f t="shared" si="9"/>
        <v>176</v>
      </c>
      <c r="N91" s="76" t="str">
        <f t="shared" si="10"/>
        <v/>
      </c>
      <c r="O91" s="1">
        <f t="shared" si="16"/>
        <v>3</v>
      </c>
      <c r="P91" s="2">
        <v>75</v>
      </c>
      <c r="Q91" s="10">
        <f t="shared" si="11"/>
        <v>75</v>
      </c>
      <c r="R91" s="76" t="str">
        <f t="shared" si="12"/>
        <v/>
      </c>
      <c r="S91" s="13" t="str">
        <f t="shared" si="1"/>
        <v/>
      </c>
      <c r="T91" s="110"/>
      <c r="U91" s="13" t="str">
        <f t="shared" si="2"/>
        <v/>
      </c>
      <c r="V91" s="110"/>
      <c r="W91" s="13" t="str">
        <f t="shared" si="3"/>
        <v/>
      </c>
      <c r="X91" s="110"/>
      <c r="Y91" t="b">
        <f t="shared" si="4"/>
        <v>0</v>
      </c>
      <c r="Z91" s="85"/>
    </row>
    <row r="92" spans="1:30">
      <c r="A92" s="67">
        <v>1</v>
      </c>
      <c r="B92" s="69">
        <f t="shared" si="17"/>
        <v>43949.75</v>
      </c>
      <c r="C92" s="77">
        <f t="shared" si="13"/>
        <v>122</v>
      </c>
      <c r="D92" s="16">
        <v>1339</v>
      </c>
      <c r="E92" s="79">
        <f t="shared" si="14"/>
        <v>1339</v>
      </c>
      <c r="F92" s="76" t="str">
        <f t="shared" si="0"/>
        <v/>
      </c>
      <c r="G92" s="1">
        <f t="shared" si="5"/>
        <v>91</v>
      </c>
      <c r="H92" s="1">
        <f t="shared" si="6"/>
        <v>1057</v>
      </c>
      <c r="I92" s="106">
        <f t="shared" si="7"/>
        <v>1057</v>
      </c>
      <c r="J92" s="76" t="str">
        <f t="shared" si="8"/>
        <v/>
      </c>
      <c r="K92" s="1">
        <f t="shared" si="15"/>
        <v>27</v>
      </c>
      <c r="L92" s="2">
        <v>203</v>
      </c>
      <c r="M92" s="7">
        <f t="shared" si="9"/>
        <v>203</v>
      </c>
      <c r="N92" s="76" t="str">
        <f t="shared" si="10"/>
        <v/>
      </c>
      <c r="O92" s="1">
        <f t="shared" si="16"/>
        <v>4</v>
      </c>
      <c r="P92" s="2">
        <v>79</v>
      </c>
      <c r="Q92" s="10">
        <f t="shared" si="11"/>
        <v>79</v>
      </c>
      <c r="R92" s="76" t="str">
        <f t="shared" si="12"/>
        <v/>
      </c>
      <c r="S92" s="13" t="str">
        <f t="shared" si="1"/>
        <v/>
      </c>
      <c r="T92" s="110"/>
      <c r="U92" s="13" t="str">
        <f t="shared" si="2"/>
        <v/>
      </c>
      <c r="V92" s="110"/>
      <c r="W92" s="13" t="str">
        <f t="shared" si="3"/>
        <v/>
      </c>
      <c r="X92" s="110"/>
      <c r="Y92" t="b">
        <f t="shared" si="4"/>
        <v>0</v>
      </c>
      <c r="Z92" s="85"/>
    </row>
    <row r="93" spans="1:30">
      <c r="A93" s="67">
        <v>1</v>
      </c>
      <c r="B93" s="69">
        <f t="shared" si="17"/>
        <v>43950.75</v>
      </c>
      <c r="C93" s="77">
        <f t="shared" si="13"/>
        <v>105</v>
      </c>
      <c r="D93" s="16">
        <v>1444</v>
      </c>
      <c r="E93" s="79">
        <f t="shared" si="14"/>
        <v>1444</v>
      </c>
      <c r="F93" s="76" t="str">
        <f t="shared" si="0"/>
        <v/>
      </c>
      <c r="G93" s="1">
        <f t="shared" si="5"/>
        <v>76</v>
      </c>
      <c r="H93" s="1">
        <f t="shared" si="6"/>
        <v>1133</v>
      </c>
      <c r="I93" s="106">
        <f t="shared" si="7"/>
        <v>1133</v>
      </c>
      <c r="J93" s="76" t="str">
        <f t="shared" si="8"/>
        <v/>
      </c>
      <c r="K93" s="1">
        <f t="shared" si="15"/>
        <v>27</v>
      </c>
      <c r="L93" s="2">
        <v>230</v>
      </c>
      <c r="M93" s="7">
        <f t="shared" si="9"/>
        <v>230</v>
      </c>
      <c r="N93" s="76" t="str">
        <f t="shared" si="10"/>
        <v/>
      </c>
      <c r="O93" s="1">
        <f t="shared" si="16"/>
        <v>2</v>
      </c>
      <c r="P93" s="2">
        <v>81</v>
      </c>
      <c r="Q93" s="10">
        <f t="shared" si="11"/>
        <v>81</v>
      </c>
      <c r="R93" s="76" t="str">
        <f t="shared" si="12"/>
        <v/>
      </c>
      <c r="S93" s="13" t="str">
        <f t="shared" si="1"/>
        <v/>
      </c>
      <c r="T93" s="110"/>
      <c r="U93" s="13" t="str">
        <f t="shared" si="2"/>
        <v/>
      </c>
      <c r="V93" s="110"/>
      <c r="W93" s="13" t="str">
        <f t="shared" si="3"/>
        <v/>
      </c>
      <c r="X93" s="110"/>
      <c r="Y93" t="b">
        <f t="shared" si="4"/>
        <v>0</v>
      </c>
      <c r="Z93" s="85"/>
    </row>
    <row r="94" spans="1:30">
      <c r="A94" s="67">
        <v>1</v>
      </c>
      <c r="B94" s="69">
        <f t="shared" si="17"/>
        <v>43951.75</v>
      </c>
      <c r="C94" s="77">
        <f t="shared" si="13"/>
        <v>74</v>
      </c>
      <c r="D94" s="16">
        <v>1518</v>
      </c>
      <c r="E94" s="79">
        <f t="shared" si="14"/>
        <v>1518</v>
      </c>
      <c r="F94" s="76" t="str">
        <f t="shared" si="0"/>
        <v/>
      </c>
      <c r="G94" s="1">
        <f t="shared" si="5"/>
        <v>26</v>
      </c>
      <c r="H94" s="1">
        <f t="shared" si="6"/>
        <v>1159</v>
      </c>
      <c r="I94" s="106">
        <f t="shared" si="7"/>
        <v>1159</v>
      </c>
      <c r="J94" s="76" t="str">
        <f t="shared" si="8"/>
        <v/>
      </c>
      <c r="K94" s="1">
        <f t="shared" si="15"/>
        <v>44</v>
      </c>
      <c r="L94" s="2">
        <v>274</v>
      </c>
      <c r="M94" s="7">
        <f t="shared" si="9"/>
        <v>274</v>
      </c>
      <c r="N94" s="76" t="str">
        <f t="shared" si="10"/>
        <v/>
      </c>
      <c r="O94" s="1">
        <f t="shared" si="16"/>
        <v>4</v>
      </c>
      <c r="P94" s="2">
        <v>85</v>
      </c>
      <c r="Q94" s="10">
        <f t="shared" si="11"/>
        <v>85</v>
      </c>
      <c r="R94" s="76" t="str">
        <f t="shared" si="12"/>
        <v/>
      </c>
      <c r="S94" s="13" t="str">
        <f t="shared" si="1"/>
        <v/>
      </c>
      <c r="T94" s="110"/>
      <c r="U94" s="13" t="str">
        <f t="shared" si="2"/>
        <v/>
      </c>
      <c r="V94" s="110"/>
      <c r="W94" s="13" t="str">
        <f t="shared" si="3"/>
        <v/>
      </c>
      <c r="X94" s="110"/>
      <c r="Y94" t="b">
        <f t="shared" si="4"/>
        <v>0</v>
      </c>
      <c r="Z94" s="85"/>
    </row>
    <row r="95" spans="1:30">
      <c r="A95" s="67">
        <v>1</v>
      </c>
      <c r="B95" s="69">
        <f t="shared" si="17"/>
        <v>43952.75</v>
      </c>
      <c r="C95" s="77">
        <f t="shared" si="13"/>
        <v>93</v>
      </c>
      <c r="D95" s="16">
        <v>1611</v>
      </c>
      <c r="E95" s="79">
        <f t="shared" si="14"/>
        <v>1611</v>
      </c>
      <c r="F95" s="76" t="str">
        <f t="shared" si="0"/>
        <v/>
      </c>
      <c r="G95" s="1">
        <f t="shared" si="5"/>
        <v>36</v>
      </c>
      <c r="H95" s="1">
        <f t="shared" si="6"/>
        <v>1195</v>
      </c>
      <c r="I95" s="106">
        <f t="shared" si="7"/>
        <v>1195</v>
      </c>
      <c r="J95" s="76" t="str">
        <f t="shared" si="8"/>
        <v/>
      </c>
      <c r="K95" s="1">
        <f t="shared" si="15"/>
        <v>51</v>
      </c>
      <c r="L95" s="2">
        <v>325</v>
      </c>
      <c r="M95" s="7">
        <f t="shared" si="9"/>
        <v>325</v>
      </c>
      <c r="N95" s="76" t="str">
        <f t="shared" si="10"/>
        <v/>
      </c>
      <c r="O95" s="1">
        <f t="shared" si="16"/>
        <v>6</v>
      </c>
      <c r="P95" s="2">
        <v>91</v>
      </c>
      <c r="Q95" s="10">
        <f t="shared" si="11"/>
        <v>91</v>
      </c>
      <c r="R95" s="76" t="str">
        <f t="shared" si="12"/>
        <v/>
      </c>
      <c r="S95" s="13" t="str">
        <f t="shared" si="1"/>
        <v/>
      </c>
      <c r="T95" s="110"/>
      <c r="U95" s="13" t="str">
        <f t="shared" si="2"/>
        <v/>
      </c>
      <c r="V95" s="110"/>
      <c r="W95" s="13" t="str">
        <f t="shared" si="3"/>
        <v/>
      </c>
      <c r="X95" s="110"/>
      <c r="Y95" t="b">
        <f t="shared" si="4"/>
        <v>0</v>
      </c>
      <c r="Z95" s="85"/>
    </row>
    <row r="96" spans="1:30">
      <c r="A96" s="67">
        <v>1</v>
      </c>
      <c r="B96" s="69">
        <f t="shared" si="17"/>
        <v>43953.75</v>
      </c>
      <c r="C96" s="77">
        <f t="shared" si="13"/>
        <v>107</v>
      </c>
      <c r="D96" s="16">
        <v>1718</v>
      </c>
      <c r="E96" s="79">
        <f t="shared" si="14"/>
        <v>1718</v>
      </c>
      <c r="F96" s="76" t="str">
        <f t="shared" si="0"/>
        <v/>
      </c>
      <c r="G96" s="1">
        <f t="shared" si="5"/>
        <v>51</v>
      </c>
      <c r="H96" s="1">
        <f t="shared" si="6"/>
        <v>1246</v>
      </c>
      <c r="I96" s="106">
        <f t="shared" si="7"/>
        <v>1246</v>
      </c>
      <c r="J96" s="76" t="str">
        <f t="shared" si="8"/>
        <v/>
      </c>
      <c r="K96" s="1">
        <f t="shared" si="15"/>
        <v>53</v>
      </c>
      <c r="L96" s="2">
        <v>378</v>
      </c>
      <c r="M96" s="7">
        <f t="shared" si="9"/>
        <v>378</v>
      </c>
      <c r="N96" s="76" t="str">
        <f t="shared" si="10"/>
        <v/>
      </c>
      <c r="O96" s="1">
        <f t="shared" si="16"/>
        <v>3</v>
      </c>
      <c r="P96" s="2">
        <v>94</v>
      </c>
      <c r="Q96" s="10">
        <f t="shared" si="11"/>
        <v>94</v>
      </c>
      <c r="R96" s="76" t="str">
        <f t="shared" si="12"/>
        <v/>
      </c>
      <c r="S96" s="13" t="str">
        <f t="shared" si="1"/>
        <v/>
      </c>
      <c r="T96" s="110"/>
      <c r="U96" s="13" t="str">
        <f t="shared" si="2"/>
        <v/>
      </c>
      <c r="V96" s="110"/>
      <c r="W96" s="13" t="str">
        <f t="shared" si="3"/>
        <v/>
      </c>
      <c r="X96" s="110"/>
      <c r="Y96" t="b">
        <f t="shared" si="4"/>
        <v>0</v>
      </c>
      <c r="Z96" s="85"/>
    </row>
    <row r="97" spans="1:26">
      <c r="A97" s="67">
        <v>1</v>
      </c>
      <c r="B97" s="69">
        <f t="shared" si="17"/>
        <v>43954.75</v>
      </c>
      <c r="C97" s="77">
        <f t="shared" si="13"/>
        <v>99</v>
      </c>
      <c r="D97" s="16">
        <v>1817</v>
      </c>
      <c r="E97" s="79">
        <f t="shared" si="14"/>
        <v>1817</v>
      </c>
      <c r="F97" s="76" t="str">
        <f t="shared" si="0"/>
        <v/>
      </c>
      <c r="G97" s="1">
        <f t="shared" si="5"/>
        <v>37</v>
      </c>
      <c r="H97" s="1">
        <f t="shared" si="6"/>
        <v>1283</v>
      </c>
      <c r="I97" s="106">
        <f t="shared" si="7"/>
        <v>1283</v>
      </c>
      <c r="J97" s="76" t="str">
        <f t="shared" si="8"/>
        <v/>
      </c>
      <c r="K97" s="1">
        <f t="shared" si="15"/>
        <v>55</v>
      </c>
      <c r="L97" s="2">
        <v>433</v>
      </c>
      <c r="M97" s="7">
        <f t="shared" si="9"/>
        <v>433</v>
      </c>
      <c r="N97" s="76" t="str">
        <f t="shared" si="10"/>
        <v/>
      </c>
      <c r="O97" s="1">
        <f t="shared" si="16"/>
        <v>7</v>
      </c>
      <c r="P97" s="2">
        <v>101</v>
      </c>
      <c r="Q97" s="10">
        <f t="shared" si="11"/>
        <v>101</v>
      </c>
      <c r="R97" s="76" t="str">
        <f t="shared" si="12"/>
        <v/>
      </c>
      <c r="S97" s="13" t="str">
        <f t="shared" si="1"/>
        <v/>
      </c>
      <c r="T97" s="110"/>
      <c r="U97" s="13" t="str">
        <f t="shared" si="2"/>
        <v/>
      </c>
      <c r="V97" s="110"/>
      <c r="W97" s="13" t="str">
        <f t="shared" si="3"/>
        <v/>
      </c>
      <c r="X97" s="110"/>
      <c r="Y97" t="b">
        <f t="shared" si="4"/>
        <v>0</v>
      </c>
      <c r="Z97" s="85"/>
    </row>
    <row r="98" spans="1:26">
      <c r="A98" s="67">
        <v>1</v>
      </c>
      <c r="B98" s="69">
        <f t="shared" si="17"/>
        <v>43955.75</v>
      </c>
      <c r="C98" s="77">
        <f t="shared" si="13"/>
        <v>61</v>
      </c>
      <c r="D98" s="16">
        <v>1878</v>
      </c>
      <c r="E98" s="79">
        <f t="shared" si="14"/>
        <v>1878</v>
      </c>
      <c r="F98" s="76" t="str">
        <f t="shared" si="0"/>
        <v/>
      </c>
      <c r="G98" s="1">
        <f t="shared" si="5"/>
        <v>5</v>
      </c>
      <c r="H98" s="1">
        <f t="shared" si="6"/>
        <v>1288</v>
      </c>
      <c r="I98" s="106">
        <f t="shared" si="7"/>
        <v>1288</v>
      </c>
      <c r="J98" s="76" t="str">
        <f t="shared" si="8"/>
        <v/>
      </c>
      <c r="K98" s="1">
        <f t="shared" si="15"/>
        <v>50</v>
      </c>
      <c r="L98" s="2">
        <v>483</v>
      </c>
      <c r="M98" s="7">
        <f t="shared" si="9"/>
        <v>483</v>
      </c>
      <c r="N98" s="76" t="str">
        <f t="shared" si="10"/>
        <v/>
      </c>
      <c r="O98" s="1">
        <f t="shared" si="16"/>
        <v>6</v>
      </c>
      <c r="P98" s="2">
        <v>107</v>
      </c>
      <c r="Q98" s="10">
        <f t="shared" si="11"/>
        <v>107</v>
      </c>
      <c r="R98" s="76" t="str">
        <f t="shared" si="12"/>
        <v/>
      </c>
      <c r="S98" s="13" t="str">
        <f t="shared" si="1"/>
        <v/>
      </c>
      <c r="T98" s="110"/>
      <c r="U98" s="13" t="str">
        <f t="shared" si="2"/>
        <v/>
      </c>
      <c r="V98" s="110"/>
      <c r="W98" s="13" t="str">
        <f t="shared" si="3"/>
        <v/>
      </c>
      <c r="X98" s="110"/>
      <c r="Y98" t="b">
        <f t="shared" si="4"/>
        <v>0</v>
      </c>
      <c r="Z98" s="85"/>
    </row>
    <row r="99" spans="1:26">
      <c r="A99" s="67">
        <v>1</v>
      </c>
      <c r="B99" s="69">
        <f t="shared" si="17"/>
        <v>43956.75</v>
      </c>
      <c r="C99" s="77">
        <f t="shared" si="13"/>
        <v>65</v>
      </c>
      <c r="D99" s="16">
        <v>1943</v>
      </c>
      <c r="E99" s="79">
        <f t="shared" si="14"/>
        <v>1943</v>
      </c>
      <c r="F99" s="76" t="str">
        <f t="shared" si="0"/>
        <v/>
      </c>
      <c r="G99" s="1">
        <f t="shared" si="5"/>
        <v>9</v>
      </c>
      <c r="H99" s="1">
        <f t="shared" si="6"/>
        <v>1297</v>
      </c>
      <c r="I99" s="106">
        <f t="shared" si="7"/>
        <v>1297</v>
      </c>
      <c r="J99" s="76" t="str">
        <f t="shared" si="8"/>
        <v/>
      </c>
      <c r="K99" s="1">
        <f t="shared" si="15"/>
        <v>52</v>
      </c>
      <c r="L99" s="2">
        <v>535</v>
      </c>
      <c r="M99" s="7">
        <f t="shared" si="9"/>
        <v>535</v>
      </c>
      <c r="N99" s="76" t="str">
        <f t="shared" si="10"/>
        <v/>
      </c>
      <c r="O99" s="1">
        <f t="shared" si="16"/>
        <v>4</v>
      </c>
      <c r="P99" s="2">
        <v>111</v>
      </c>
      <c r="Q99" s="10">
        <f t="shared" si="11"/>
        <v>111</v>
      </c>
      <c r="R99" s="76" t="str">
        <f t="shared" si="12"/>
        <v/>
      </c>
      <c r="S99" s="13" t="str">
        <f t="shared" si="1"/>
        <v/>
      </c>
      <c r="T99" s="110"/>
      <c r="U99" s="13" t="str">
        <f t="shared" si="2"/>
        <v/>
      </c>
      <c r="V99" s="110"/>
      <c r="W99" s="13" t="str">
        <f t="shared" si="3"/>
        <v/>
      </c>
      <c r="X99" s="110"/>
      <c r="Y99" t="b">
        <f t="shared" si="4"/>
        <v>0</v>
      </c>
      <c r="Z99" s="85"/>
    </row>
    <row r="100" spans="1:26">
      <c r="A100" s="67">
        <v>1</v>
      </c>
      <c r="B100" s="69">
        <f t="shared" si="17"/>
        <v>43957.75</v>
      </c>
      <c r="C100" s="77">
        <f t="shared" si="13"/>
        <v>86</v>
      </c>
      <c r="D100" s="16">
        <v>2029</v>
      </c>
      <c r="E100" s="79">
        <f t="shared" si="14"/>
        <v>2029</v>
      </c>
      <c r="F100" s="76" t="str">
        <f t="shared" si="0"/>
        <v/>
      </c>
      <c r="G100" s="1">
        <f t="shared" si="5"/>
        <v>27</v>
      </c>
      <c r="H100" s="1">
        <f t="shared" si="6"/>
        <v>1324</v>
      </c>
      <c r="I100" s="106">
        <f t="shared" si="7"/>
        <v>1324</v>
      </c>
      <c r="J100" s="76" t="str">
        <f t="shared" si="8"/>
        <v/>
      </c>
      <c r="K100" s="1">
        <f t="shared" si="15"/>
        <v>52</v>
      </c>
      <c r="L100" s="2">
        <v>587</v>
      </c>
      <c r="M100" s="7">
        <f t="shared" si="9"/>
        <v>587</v>
      </c>
      <c r="N100" s="76" t="str">
        <f t="shared" si="10"/>
        <v/>
      </c>
      <c r="O100" s="1">
        <f t="shared" si="16"/>
        <v>7</v>
      </c>
      <c r="P100" s="2">
        <v>118</v>
      </c>
      <c r="Q100" s="10">
        <f t="shared" si="11"/>
        <v>118</v>
      </c>
      <c r="R100" s="76" t="str">
        <f t="shared" si="12"/>
        <v/>
      </c>
      <c r="S100" s="13" t="str">
        <f t="shared" si="1"/>
        <v/>
      </c>
      <c r="T100" s="110"/>
      <c r="U100" s="13" t="str">
        <f t="shared" si="2"/>
        <v/>
      </c>
      <c r="V100" s="110"/>
      <c r="W100" s="13" t="str">
        <f t="shared" si="3"/>
        <v/>
      </c>
      <c r="X100" s="110"/>
      <c r="Y100" t="b">
        <f t="shared" si="4"/>
        <v>0</v>
      </c>
      <c r="Z100" s="85"/>
    </row>
    <row r="101" spans="1:26">
      <c r="A101" s="67">
        <v>1</v>
      </c>
      <c r="B101" s="69">
        <f t="shared" si="17"/>
        <v>43958.75</v>
      </c>
      <c r="C101" s="77">
        <f t="shared" si="13"/>
        <v>117</v>
      </c>
      <c r="D101" s="16">
        <v>2146</v>
      </c>
      <c r="E101" s="79">
        <f t="shared" si="14"/>
        <v>2146</v>
      </c>
      <c r="F101" s="76" t="str">
        <f t="shared" si="0"/>
        <v/>
      </c>
      <c r="G101" s="1">
        <f t="shared" si="5"/>
        <v>26</v>
      </c>
      <c r="H101" s="1">
        <f t="shared" si="6"/>
        <v>1350</v>
      </c>
      <c r="I101" s="106">
        <f t="shared" si="7"/>
        <v>1350</v>
      </c>
      <c r="J101" s="76" t="str">
        <f t="shared" si="8"/>
        <v/>
      </c>
      <c r="K101" s="1">
        <f t="shared" si="15"/>
        <v>84</v>
      </c>
      <c r="L101" s="2">
        <v>671</v>
      </c>
      <c r="M101" s="7">
        <f t="shared" si="9"/>
        <v>671</v>
      </c>
      <c r="N101" s="76" t="str">
        <f t="shared" si="10"/>
        <v/>
      </c>
      <c r="O101" s="1">
        <f t="shared" si="16"/>
        <v>7</v>
      </c>
      <c r="P101" s="2">
        <v>125</v>
      </c>
      <c r="Q101" s="10">
        <f t="shared" si="11"/>
        <v>125</v>
      </c>
      <c r="R101" s="76" t="str">
        <f t="shared" si="12"/>
        <v/>
      </c>
      <c r="S101" s="13" t="str">
        <f t="shared" si="1"/>
        <v/>
      </c>
      <c r="T101" s="110"/>
      <c r="U101" s="13" t="str">
        <f t="shared" si="2"/>
        <v/>
      </c>
      <c r="V101" s="110"/>
      <c r="W101" s="13" t="str">
        <f t="shared" si="3"/>
        <v/>
      </c>
      <c r="X101" s="110"/>
      <c r="Y101" t="b">
        <f t="shared" si="4"/>
        <v>0</v>
      </c>
      <c r="Z101" s="85"/>
    </row>
    <row r="102" spans="1:26">
      <c r="A102" s="67">
        <v>1</v>
      </c>
      <c r="B102" s="69">
        <f t="shared" si="17"/>
        <v>43959.75</v>
      </c>
      <c r="C102" s="77">
        <f t="shared" si="13"/>
        <v>99</v>
      </c>
      <c r="D102" s="16">
        <v>2245</v>
      </c>
      <c r="E102" s="79">
        <f t="shared" si="14"/>
        <v>2245</v>
      </c>
      <c r="F102" s="76" t="str">
        <f t="shared" si="0"/>
        <v/>
      </c>
      <c r="G102" s="1">
        <f t="shared" si="5"/>
        <v>27</v>
      </c>
      <c r="H102" s="1">
        <f t="shared" si="6"/>
        <v>1377</v>
      </c>
      <c r="I102" s="106">
        <f t="shared" si="7"/>
        <v>1377</v>
      </c>
      <c r="J102" s="76" t="str">
        <f t="shared" si="8"/>
        <v/>
      </c>
      <c r="K102" s="1">
        <f t="shared" si="15"/>
        <v>61</v>
      </c>
      <c r="L102" s="2">
        <v>732</v>
      </c>
      <c r="M102" s="7">
        <f t="shared" si="9"/>
        <v>732</v>
      </c>
      <c r="N102" s="76" t="str">
        <f t="shared" si="10"/>
        <v/>
      </c>
      <c r="O102" s="1">
        <f t="shared" si="16"/>
        <v>11</v>
      </c>
      <c r="P102" s="2">
        <v>136</v>
      </c>
      <c r="Q102" s="10">
        <f t="shared" si="11"/>
        <v>136</v>
      </c>
      <c r="R102" s="76" t="str">
        <f t="shared" si="12"/>
        <v/>
      </c>
      <c r="S102" s="13" t="str">
        <f t="shared" si="1"/>
        <v/>
      </c>
      <c r="T102" s="110"/>
      <c r="U102" s="13" t="str">
        <f t="shared" si="2"/>
        <v/>
      </c>
      <c r="V102" s="110"/>
      <c r="W102" s="13" t="str">
        <f t="shared" si="3"/>
        <v/>
      </c>
      <c r="X102" s="110"/>
      <c r="Y102" t="b">
        <f t="shared" si="4"/>
        <v>0</v>
      </c>
      <c r="Z102" s="85"/>
    </row>
    <row r="103" spans="1:26">
      <c r="A103" s="67">
        <v>1</v>
      </c>
      <c r="B103" s="69">
        <f t="shared" si="17"/>
        <v>43960.75</v>
      </c>
      <c r="C103" s="77">
        <f t="shared" si="13"/>
        <v>135</v>
      </c>
      <c r="D103" s="16">
        <v>2380</v>
      </c>
      <c r="E103" s="79">
        <f t="shared" si="14"/>
        <v>2380</v>
      </c>
      <c r="F103" s="76" t="str">
        <f t="shared" si="0"/>
        <v/>
      </c>
      <c r="G103" s="1">
        <f t="shared" si="5"/>
        <v>35</v>
      </c>
      <c r="H103" s="1">
        <f t="shared" si="6"/>
        <v>1412</v>
      </c>
      <c r="I103" s="106">
        <f t="shared" si="7"/>
        <v>1412</v>
      </c>
      <c r="J103" s="76" t="str">
        <f t="shared" si="8"/>
        <v/>
      </c>
      <c r="K103" s="1">
        <f t="shared" si="15"/>
        <v>96</v>
      </c>
      <c r="L103" s="2">
        <v>828</v>
      </c>
      <c r="M103" s="7">
        <f t="shared" si="9"/>
        <v>828</v>
      </c>
      <c r="N103" s="76" t="str">
        <f t="shared" si="10"/>
        <v/>
      </c>
      <c r="O103" s="1">
        <f t="shared" si="16"/>
        <v>4</v>
      </c>
      <c r="P103" s="2">
        <v>140</v>
      </c>
      <c r="Q103" s="10">
        <f t="shared" si="11"/>
        <v>140</v>
      </c>
      <c r="R103" s="76" t="str">
        <f t="shared" si="12"/>
        <v/>
      </c>
      <c r="S103" s="13" t="str">
        <f t="shared" si="1"/>
        <v/>
      </c>
      <c r="T103" s="110"/>
      <c r="U103" s="13" t="str">
        <f t="shared" si="2"/>
        <v/>
      </c>
      <c r="V103" s="110"/>
      <c r="W103" s="13" t="str">
        <f t="shared" si="3"/>
        <v/>
      </c>
      <c r="X103" s="110"/>
      <c r="Y103" t="b">
        <f t="shared" si="4"/>
        <v>0</v>
      </c>
      <c r="Z103" s="85"/>
    </row>
    <row r="104" spans="1:26">
      <c r="A104" s="67">
        <v>1</v>
      </c>
      <c r="B104" s="69">
        <f t="shared" si="17"/>
        <v>43961.75</v>
      </c>
      <c r="C104" s="77">
        <f t="shared" si="13"/>
        <v>102</v>
      </c>
      <c r="D104" s="16">
        <v>2482</v>
      </c>
      <c r="E104" s="79">
        <f t="shared" si="14"/>
        <v>2482</v>
      </c>
      <c r="F104" s="76" t="str">
        <f t="shared" si="0"/>
        <v/>
      </c>
      <c r="G104" s="1">
        <f t="shared" si="5"/>
        <v>-94</v>
      </c>
      <c r="H104" s="1">
        <f t="shared" si="6"/>
        <v>1318</v>
      </c>
      <c r="I104" s="106">
        <f t="shared" si="7"/>
        <v>1318</v>
      </c>
      <c r="J104" s="76" t="str">
        <f t="shared" si="8"/>
        <v/>
      </c>
      <c r="K104" s="1">
        <f t="shared" si="15"/>
        <v>192</v>
      </c>
      <c r="L104" s="2">
        <v>1020</v>
      </c>
      <c r="M104" s="7">
        <f t="shared" si="9"/>
        <v>1020</v>
      </c>
      <c r="N104" s="76" t="str">
        <f t="shared" si="10"/>
        <v/>
      </c>
      <c r="O104" s="1">
        <f t="shared" si="16"/>
        <v>4</v>
      </c>
      <c r="P104" s="2">
        <v>144</v>
      </c>
      <c r="Q104" s="10">
        <f t="shared" si="11"/>
        <v>144</v>
      </c>
      <c r="R104" s="76" t="str">
        <f t="shared" si="12"/>
        <v/>
      </c>
      <c r="S104" s="13" t="str">
        <f t="shared" si="1"/>
        <v/>
      </c>
      <c r="T104" s="110"/>
      <c r="U104" s="13" t="str">
        <f t="shared" si="2"/>
        <v/>
      </c>
      <c r="V104" s="110"/>
      <c r="W104" s="13" t="str">
        <f t="shared" si="3"/>
        <v/>
      </c>
      <c r="X104" s="110"/>
      <c r="Y104" t="b">
        <f t="shared" si="4"/>
        <v>0</v>
      </c>
      <c r="Z104" s="111"/>
    </row>
    <row r="105" spans="1:26">
      <c r="A105" s="67">
        <v>1</v>
      </c>
      <c r="B105" s="69">
        <f t="shared" si="17"/>
        <v>43962.75</v>
      </c>
      <c r="C105" s="77">
        <f t="shared" si="13"/>
        <v>91</v>
      </c>
      <c r="D105" s="16">
        <v>2573</v>
      </c>
      <c r="E105" s="79">
        <f t="shared" si="14"/>
        <v>2573</v>
      </c>
      <c r="F105" s="76" t="str">
        <f t="shared" si="0"/>
        <v/>
      </c>
      <c r="G105" s="1">
        <f t="shared" si="5"/>
        <v>17</v>
      </c>
      <c r="H105" s="1">
        <f t="shared" si="6"/>
        <v>1335</v>
      </c>
      <c r="I105" s="106">
        <f t="shared" si="7"/>
        <v>1335</v>
      </c>
      <c r="J105" s="76" t="str">
        <f t="shared" si="8"/>
        <v/>
      </c>
      <c r="K105" s="1">
        <f t="shared" si="15"/>
        <v>69</v>
      </c>
      <c r="L105" s="2">
        <v>1089</v>
      </c>
      <c r="M105" s="7">
        <f t="shared" si="9"/>
        <v>1089</v>
      </c>
      <c r="N105" s="76" t="str">
        <f t="shared" si="10"/>
        <v/>
      </c>
      <c r="O105" s="1">
        <f t="shared" si="16"/>
        <v>5</v>
      </c>
      <c r="P105" s="2">
        <v>149</v>
      </c>
      <c r="Q105" s="10">
        <f t="shared" si="11"/>
        <v>149</v>
      </c>
      <c r="R105" s="76" t="str">
        <f t="shared" si="12"/>
        <v/>
      </c>
      <c r="S105" s="13" t="str">
        <f t="shared" si="1"/>
        <v/>
      </c>
      <c r="T105" s="110"/>
      <c r="U105" s="13" t="str">
        <f t="shared" si="2"/>
        <v/>
      </c>
      <c r="V105" s="110"/>
      <c r="W105" s="13" t="str">
        <f t="shared" si="3"/>
        <v/>
      </c>
      <c r="X105" s="110"/>
      <c r="Y105" t="b">
        <f t="shared" si="4"/>
        <v>0</v>
      </c>
      <c r="Z105" s="111"/>
    </row>
    <row r="106" spans="1:26">
      <c r="A106" s="67">
        <v>1</v>
      </c>
      <c r="B106" s="69">
        <f t="shared" si="17"/>
        <v>43963.75</v>
      </c>
      <c r="C106" s="77">
        <f t="shared" si="13"/>
        <v>164</v>
      </c>
      <c r="D106" s="16">
        <v>2737</v>
      </c>
      <c r="E106" s="79">
        <f t="shared" si="14"/>
        <v>2737</v>
      </c>
      <c r="F106" s="76" t="str">
        <f t="shared" ref="F106:F169" si="18">IF(Z106="","",(ROUND(E106,0)-D106)/ROUND(E106,0))</f>
        <v/>
      </c>
      <c r="G106" s="1">
        <f t="shared" si="5"/>
        <v>37</v>
      </c>
      <c r="H106" s="1">
        <f t="shared" si="6"/>
        <v>1372</v>
      </c>
      <c r="I106" s="106">
        <f t="shared" si="7"/>
        <v>1372</v>
      </c>
      <c r="J106" s="76" t="str">
        <f t="shared" si="8"/>
        <v/>
      </c>
      <c r="K106" s="1">
        <f t="shared" si="15"/>
        <v>120</v>
      </c>
      <c r="L106" s="2">
        <v>1209</v>
      </c>
      <c r="M106" s="7">
        <f t="shared" si="9"/>
        <v>1209</v>
      </c>
      <c r="N106" s="76" t="str">
        <f t="shared" si="10"/>
        <v/>
      </c>
      <c r="O106" s="1">
        <f t="shared" si="16"/>
        <v>7</v>
      </c>
      <c r="P106" s="2">
        <v>156</v>
      </c>
      <c r="Q106" s="10">
        <f t="shared" si="11"/>
        <v>156</v>
      </c>
      <c r="R106" s="76" t="str">
        <f t="shared" si="12"/>
        <v/>
      </c>
      <c r="S106" s="13" t="str">
        <f t="shared" ref="S106:S169" si="19">IF(OR(Y106,T106=""),"",(1/I106+1/(N-E106))*C106/A106)</f>
        <v/>
      </c>
      <c r="T106" s="110"/>
      <c r="U106" s="13" t="str">
        <f t="shared" ref="U106:U169" si="20">IF(V106="","",IF(Y106,"",K106/(I106*A106)))</f>
        <v/>
      </c>
      <c r="V106" s="110"/>
      <c r="W106" s="13" t="str">
        <f t="shared" ref="W106:W169" si="21">IF(X106="","",IF(Y106,"",O106/(I106*A106)))</f>
        <v/>
      </c>
      <c r="X106" s="110"/>
      <c r="Y106" t="b">
        <f t="shared" ref="Y106:Y169" si="22">OR(D106="",L106="",P106="",NOT(Z106=""))</f>
        <v>0</v>
      </c>
      <c r="Z106" s="111"/>
    </row>
    <row r="107" spans="1:26">
      <c r="A107" s="67">
        <v>1</v>
      </c>
      <c r="B107" s="69">
        <f t="shared" si="17"/>
        <v>43964.75</v>
      </c>
      <c r="C107" s="77">
        <f t="shared" si="13"/>
        <v>87</v>
      </c>
      <c r="D107" s="16">
        <v>2824</v>
      </c>
      <c r="E107" s="79">
        <f t="shared" si="14"/>
        <v>2824</v>
      </c>
      <c r="F107" s="76" t="str">
        <f t="shared" si="18"/>
        <v/>
      </c>
      <c r="G107" s="1">
        <f t="shared" ref="G107:G170" si="23">IF(Y107,I106*(at*(N-E106)/(I106+N-E106)-bt-ct)*A107,I107-I106)</f>
        <v>-88</v>
      </c>
      <c r="H107" s="1">
        <f t="shared" ref="H107:H170" si="24">IF(AND(Y107,Z107=""),"",D107-L107-P107)</f>
        <v>1284</v>
      </c>
      <c r="I107" s="106">
        <f t="shared" ref="I107:I170" si="25">IF(Y107,I106+G107,E107-M107-Q107)</f>
        <v>1284</v>
      </c>
      <c r="J107" s="76" t="str">
        <f t="shared" ref="J107:J170" si="26">IF(Z107="","",(ROUND(I107,0)-H107)/ROUND(I107,0))</f>
        <v/>
      </c>
      <c r="K107" s="1">
        <f t="shared" si="15"/>
        <v>168</v>
      </c>
      <c r="L107" s="2">
        <v>1377</v>
      </c>
      <c r="M107" s="7">
        <f t="shared" ref="M107:M170" si="27">IF(Y107,M106+K107,L107)</f>
        <v>1377</v>
      </c>
      <c r="N107" s="76" t="str">
        <f t="shared" ref="N107:N170" si="28">IF(Z107="","",(L107-ROUND(M107,0))/ROUND(M107,0))</f>
        <v/>
      </c>
      <c r="O107" s="1">
        <f t="shared" si="16"/>
        <v>7</v>
      </c>
      <c r="P107" s="2">
        <v>163</v>
      </c>
      <c r="Q107" s="10">
        <f t="shared" ref="Q107:Q170" si="29">IF(Y107,Q106+O107,P107)</f>
        <v>163</v>
      </c>
      <c r="R107" s="76" t="str">
        <f t="shared" ref="R107:R170" si="30">IF(Z107="","",(ROUND(Q107,0)-P107)/ROUND(Q107,0))</f>
        <v/>
      </c>
      <c r="S107" s="13" t="str">
        <f t="shared" si="19"/>
        <v/>
      </c>
      <c r="T107" s="110"/>
      <c r="U107" s="13" t="str">
        <f t="shared" si="20"/>
        <v/>
      </c>
      <c r="V107" s="110"/>
      <c r="W107" s="13" t="str">
        <f t="shared" si="21"/>
        <v/>
      </c>
      <c r="X107" s="110"/>
      <c r="Y107" t="b">
        <f t="shared" si="22"/>
        <v>0</v>
      </c>
      <c r="Z107" s="111"/>
    </row>
    <row r="108" spans="1:26">
      <c r="A108" s="67">
        <v>1</v>
      </c>
      <c r="B108" s="69">
        <f t="shared" si="17"/>
        <v>43965.75</v>
      </c>
      <c r="C108" s="77">
        <f t="shared" ref="C108:C171" si="31">E108-E107</f>
        <v>163</v>
      </c>
      <c r="D108" s="16">
        <v>2987</v>
      </c>
      <c r="E108" s="79">
        <f t="shared" ref="E108:E171" si="32">IF(Y108,I108+M108+Q108,D108)</f>
        <v>2987</v>
      </c>
      <c r="F108" s="76" t="str">
        <f t="shared" si="18"/>
        <v/>
      </c>
      <c r="G108" s="1">
        <f t="shared" si="23"/>
        <v>48</v>
      </c>
      <c r="H108" s="1">
        <f t="shared" si="24"/>
        <v>1332</v>
      </c>
      <c r="I108" s="106">
        <f t="shared" si="25"/>
        <v>1332</v>
      </c>
      <c r="J108" s="76" t="str">
        <f t="shared" si="26"/>
        <v/>
      </c>
      <c r="K108" s="1">
        <f t="shared" ref="K108:K171" si="33">IF(Y108,bt*I108*A108,M108-M107)</f>
        <v>109</v>
      </c>
      <c r="L108" s="2">
        <v>1486</v>
      </c>
      <c r="M108" s="7">
        <f t="shared" si="27"/>
        <v>1486</v>
      </c>
      <c r="N108" s="76" t="str">
        <f t="shared" si="28"/>
        <v/>
      </c>
      <c r="O108" s="1">
        <f t="shared" ref="O108:O171" si="34">IF(Y108,ct*I108*A108,Q108-Q107)</f>
        <v>6</v>
      </c>
      <c r="P108" s="2">
        <v>169</v>
      </c>
      <c r="Q108" s="10">
        <f t="shared" si="29"/>
        <v>169</v>
      </c>
      <c r="R108" s="76" t="str">
        <f t="shared" si="30"/>
        <v/>
      </c>
      <c r="S108" s="13" t="str">
        <f t="shared" si="19"/>
        <v/>
      </c>
      <c r="T108" s="110"/>
      <c r="U108" s="13" t="str">
        <f t="shared" si="20"/>
        <v/>
      </c>
      <c r="V108" s="110"/>
      <c r="W108" s="13" t="str">
        <f t="shared" si="21"/>
        <v/>
      </c>
      <c r="X108" s="110"/>
      <c r="Y108" t="b">
        <f t="shared" si="22"/>
        <v>0</v>
      </c>
      <c r="Z108" s="111"/>
    </row>
    <row r="109" spans="1:26">
      <c r="A109" s="67">
        <v>1</v>
      </c>
      <c r="B109" s="69">
        <f t="shared" ref="B109:B172" si="35">B108+A109</f>
        <v>43966.75</v>
      </c>
      <c r="C109" s="77">
        <f t="shared" si="31"/>
        <v>106</v>
      </c>
      <c r="D109" s="16">
        <v>3093</v>
      </c>
      <c r="E109" s="79">
        <f t="shared" si="32"/>
        <v>3093</v>
      </c>
      <c r="F109" s="76" t="str">
        <f t="shared" si="18"/>
        <v/>
      </c>
      <c r="G109" s="1">
        <f t="shared" si="23"/>
        <v>-43</v>
      </c>
      <c r="H109" s="1">
        <f t="shared" si="24"/>
        <v>1289</v>
      </c>
      <c r="I109" s="106">
        <f t="shared" si="25"/>
        <v>1289</v>
      </c>
      <c r="J109" s="76" t="str">
        <f t="shared" si="26"/>
        <v/>
      </c>
      <c r="K109" s="1">
        <f t="shared" si="33"/>
        <v>144</v>
      </c>
      <c r="L109" s="2">
        <v>1630</v>
      </c>
      <c r="M109" s="7">
        <f t="shared" si="27"/>
        <v>1630</v>
      </c>
      <c r="N109" s="76" t="str">
        <f t="shared" si="28"/>
        <v/>
      </c>
      <c r="O109" s="1">
        <f t="shared" si="34"/>
        <v>5</v>
      </c>
      <c r="P109" s="2">
        <v>174</v>
      </c>
      <c r="Q109" s="10">
        <f t="shared" si="29"/>
        <v>174</v>
      </c>
      <c r="R109" s="76" t="str">
        <f t="shared" si="30"/>
        <v/>
      </c>
      <c r="S109" s="13" t="str">
        <f t="shared" si="19"/>
        <v/>
      </c>
      <c r="T109" s="110"/>
      <c r="U109" s="13" t="str">
        <f t="shared" si="20"/>
        <v/>
      </c>
      <c r="V109" s="110"/>
      <c r="W109" s="13" t="str">
        <f t="shared" si="21"/>
        <v/>
      </c>
      <c r="X109" s="110"/>
      <c r="Y109" t="b">
        <f t="shared" si="22"/>
        <v>0</v>
      </c>
      <c r="Z109" s="111"/>
    </row>
    <row r="110" spans="1:26">
      <c r="A110" s="67">
        <v>1</v>
      </c>
      <c r="B110" s="69">
        <f t="shared" si="35"/>
        <v>43967.75</v>
      </c>
      <c r="C110" s="77">
        <f t="shared" si="31"/>
        <v>202</v>
      </c>
      <c r="D110" s="16">
        <v>3295</v>
      </c>
      <c r="E110" s="79">
        <f t="shared" si="32"/>
        <v>3295</v>
      </c>
      <c r="F110" s="76" t="str">
        <f t="shared" si="18"/>
        <v/>
      </c>
      <c r="G110" s="1">
        <f t="shared" si="23"/>
        <v>123</v>
      </c>
      <c r="H110" s="1">
        <f t="shared" si="24"/>
        <v>1412</v>
      </c>
      <c r="I110" s="106">
        <f t="shared" si="25"/>
        <v>1412</v>
      </c>
      <c r="J110" s="76" t="str">
        <f t="shared" si="26"/>
        <v/>
      </c>
      <c r="K110" s="1">
        <f t="shared" si="33"/>
        <v>68</v>
      </c>
      <c r="L110" s="2">
        <v>1698</v>
      </c>
      <c r="M110" s="7">
        <f t="shared" si="27"/>
        <v>1698</v>
      </c>
      <c r="N110" s="76" t="str">
        <f t="shared" si="28"/>
        <v/>
      </c>
      <c r="O110" s="1">
        <f t="shared" si="34"/>
        <v>11</v>
      </c>
      <c r="P110" s="2">
        <v>185</v>
      </c>
      <c r="Q110" s="10">
        <f t="shared" si="29"/>
        <v>185</v>
      </c>
      <c r="R110" s="76" t="str">
        <f t="shared" si="30"/>
        <v/>
      </c>
      <c r="S110" s="13" t="str">
        <f t="shared" si="19"/>
        <v/>
      </c>
      <c r="T110" s="110"/>
      <c r="U110" s="13" t="str">
        <f t="shared" si="20"/>
        <v/>
      </c>
      <c r="V110" s="110"/>
      <c r="W110" s="13" t="str">
        <f t="shared" si="21"/>
        <v/>
      </c>
      <c r="X110" s="110"/>
      <c r="Y110" t="b">
        <f t="shared" si="22"/>
        <v>0</v>
      </c>
      <c r="Z110" s="111"/>
    </row>
    <row r="111" spans="1:26">
      <c r="A111" s="67">
        <v>1</v>
      </c>
      <c r="B111" s="69">
        <f t="shared" si="35"/>
        <v>43968.75</v>
      </c>
      <c r="C111" s="77">
        <f t="shared" si="31"/>
        <v>201</v>
      </c>
      <c r="D111" s="16">
        <v>3496</v>
      </c>
      <c r="E111" s="79">
        <f t="shared" si="32"/>
        <v>3496</v>
      </c>
      <c r="F111" s="76" t="str">
        <f t="shared" si="18"/>
        <v/>
      </c>
      <c r="G111" s="1">
        <f t="shared" si="23"/>
        <v>139</v>
      </c>
      <c r="H111" s="1">
        <f t="shared" si="24"/>
        <v>1551</v>
      </c>
      <c r="I111" s="106">
        <f t="shared" si="25"/>
        <v>1551</v>
      </c>
      <c r="J111" s="76" t="str">
        <f t="shared" si="26"/>
        <v/>
      </c>
      <c r="K111" s="1">
        <f t="shared" si="33"/>
        <v>53</v>
      </c>
      <c r="L111" s="2">
        <v>1751</v>
      </c>
      <c r="M111" s="7">
        <f t="shared" si="27"/>
        <v>1751</v>
      </c>
      <c r="N111" s="76" t="str">
        <f t="shared" si="28"/>
        <v/>
      </c>
      <c r="O111" s="1">
        <f t="shared" si="34"/>
        <v>9</v>
      </c>
      <c r="P111" s="2">
        <v>194</v>
      </c>
      <c r="Q111" s="10">
        <f t="shared" si="29"/>
        <v>194</v>
      </c>
      <c r="R111" s="76" t="str">
        <f t="shared" si="30"/>
        <v/>
      </c>
      <c r="S111" s="13" t="str">
        <f t="shared" si="19"/>
        <v/>
      </c>
      <c r="T111" s="110"/>
      <c r="U111" s="13" t="str">
        <f t="shared" si="20"/>
        <v/>
      </c>
      <c r="V111" s="110"/>
      <c r="W111" s="13" t="str">
        <f t="shared" si="21"/>
        <v/>
      </c>
      <c r="X111" s="110"/>
      <c r="Y111" t="b">
        <f t="shared" si="22"/>
        <v>0</v>
      </c>
      <c r="Z111" s="111"/>
    </row>
    <row r="112" spans="1:26">
      <c r="A112" s="67">
        <v>1</v>
      </c>
      <c r="B112" s="69">
        <f t="shared" si="35"/>
        <v>43969.75</v>
      </c>
      <c r="C112" s="77">
        <f t="shared" si="31"/>
        <v>102</v>
      </c>
      <c r="D112" s="16">
        <v>3598</v>
      </c>
      <c r="E112" s="79">
        <f t="shared" si="32"/>
        <v>3598</v>
      </c>
      <c r="F112" s="76" t="str">
        <f t="shared" si="18"/>
        <v/>
      </c>
      <c r="G112" s="1">
        <f t="shared" si="23"/>
        <v>48</v>
      </c>
      <c r="H112" s="1">
        <f t="shared" si="24"/>
        <v>1599</v>
      </c>
      <c r="I112" s="106">
        <f t="shared" si="25"/>
        <v>1599</v>
      </c>
      <c r="J112" s="76" t="str">
        <f t="shared" si="26"/>
        <v/>
      </c>
      <c r="K112" s="1">
        <f t="shared" si="33"/>
        <v>49</v>
      </c>
      <c r="L112" s="2">
        <v>1800</v>
      </c>
      <c r="M112" s="7">
        <f t="shared" si="27"/>
        <v>1800</v>
      </c>
      <c r="N112" s="76" t="str">
        <f t="shared" si="28"/>
        <v/>
      </c>
      <c r="O112" s="1">
        <f t="shared" si="34"/>
        <v>5</v>
      </c>
      <c r="P112" s="2">
        <v>199</v>
      </c>
      <c r="Q112" s="10">
        <f t="shared" si="29"/>
        <v>199</v>
      </c>
      <c r="R112" s="76" t="str">
        <f t="shared" si="30"/>
        <v/>
      </c>
      <c r="S112" s="13" t="str">
        <f t="shared" si="19"/>
        <v/>
      </c>
      <c r="T112" s="110"/>
      <c r="U112" s="13" t="str">
        <f t="shared" si="20"/>
        <v/>
      </c>
      <c r="V112" s="110"/>
      <c r="W112" s="13" t="str">
        <f t="shared" si="21"/>
        <v/>
      </c>
      <c r="X112" s="110"/>
      <c r="Y112" t="b">
        <f t="shared" si="22"/>
        <v>0</v>
      </c>
      <c r="Z112" s="111"/>
    </row>
    <row r="113" spans="1:26">
      <c r="A113" s="67">
        <v>1</v>
      </c>
      <c r="B113" s="69">
        <f t="shared" si="35"/>
        <v>43970.75</v>
      </c>
      <c r="C113" s="77">
        <f t="shared" si="31"/>
        <v>149</v>
      </c>
      <c r="D113" s="16">
        <v>3747</v>
      </c>
      <c r="E113" s="79">
        <f t="shared" si="32"/>
        <v>3747</v>
      </c>
      <c r="F113" s="76" t="str">
        <f t="shared" si="18"/>
        <v/>
      </c>
      <c r="G113" s="1">
        <f t="shared" si="23"/>
        <v>31</v>
      </c>
      <c r="H113" s="1">
        <f t="shared" si="24"/>
        <v>1630</v>
      </c>
      <c r="I113" s="106">
        <f t="shared" si="25"/>
        <v>1630</v>
      </c>
      <c r="J113" s="76" t="str">
        <f t="shared" si="26"/>
        <v/>
      </c>
      <c r="K113" s="1">
        <f t="shared" si="33"/>
        <v>110</v>
      </c>
      <c r="L113" s="2">
        <v>1910</v>
      </c>
      <c r="M113" s="7">
        <f t="shared" si="27"/>
        <v>1910</v>
      </c>
      <c r="N113" s="76" t="str">
        <f t="shared" si="28"/>
        <v/>
      </c>
      <c r="O113" s="1">
        <f t="shared" si="34"/>
        <v>8</v>
      </c>
      <c r="P113" s="2">
        <v>207</v>
      </c>
      <c r="Q113" s="10">
        <f t="shared" si="29"/>
        <v>207</v>
      </c>
      <c r="R113" s="76" t="str">
        <f t="shared" si="30"/>
        <v/>
      </c>
      <c r="S113" s="13" t="str">
        <f t="shared" si="19"/>
        <v/>
      </c>
      <c r="T113" s="110"/>
      <c r="U113" s="13" t="str">
        <f t="shared" si="20"/>
        <v/>
      </c>
      <c r="V113" s="110"/>
      <c r="W113" s="13" t="str">
        <f t="shared" si="21"/>
        <v/>
      </c>
      <c r="X113" s="110"/>
      <c r="Y113" t="b">
        <f t="shared" si="22"/>
        <v>0</v>
      </c>
      <c r="Z113" s="111"/>
    </row>
    <row r="114" spans="1:26">
      <c r="A114" s="67">
        <v>1</v>
      </c>
      <c r="B114" s="69">
        <f t="shared" si="35"/>
        <v>43971.75</v>
      </c>
      <c r="C114" s="77">
        <f t="shared" si="31"/>
        <v>152</v>
      </c>
      <c r="D114" s="16">
        <v>3899</v>
      </c>
      <c r="E114" s="79">
        <f t="shared" si="32"/>
        <v>3899</v>
      </c>
      <c r="F114" s="76" t="str">
        <f t="shared" si="18"/>
        <v/>
      </c>
      <c r="G114" s="1">
        <f t="shared" si="23"/>
        <v>26</v>
      </c>
      <c r="H114" s="1">
        <f t="shared" si="24"/>
        <v>1656</v>
      </c>
      <c r="I114" s="106">
        <f t="shared" si="25"/>
        <v>1656</v>
      </c>
      <c r="J114" s="76" t="str">
        <f t="shared" si="26"/>
        <v/>
      </c>
      <c r="K114" s="1">
        <f t="shared" si="33"/>
        <v>113</v>
      </c>
      <c r="L114" s="2">
        <v>2023</v>
      </c>
      <c r="M114" s="7">
        <f t="shared" si="27"/>
        <v>2023</v>
      </c>
      <c r="N114" s="76" t="str">
        <f t="shared" si="28"/>
        <v/>
      </c>
      <c r="O114" s="1">
        <f t="shared" si="34"/>
        <v>13</v>
      </c>
      <c r="P114" s="2">
        <v>220</v>
      </c>
      <c r="Q114" s="10">
        <f t="shared" si="29"/>
        <v>220</v>
      </c>
      <c r="R114" s="76" t="str">
        <f t="shared" si="30"/>
        <v/>
      </c>
      <c r="S114" s="13" t="str">
        <f t="shared" si="19"/>
        <v/>
      </c>
      <c r="T114" s="110"/>
      <c r="U114" s="13" t="str">
        <f t="shared" si="20"/>
        <v/>
      </c>
      <c r="V114" s="110"/>
      <c r="W114" s="13" t="str">
        <f t="shared" si="21"/>
        <v/>
      </c>
      <c r="X114" s="110"/>
      <c r="Y114" t="b">
        <f t="shared" si="22"/>
        <v>0</v>
      </c>
      <c r="Z114" s="111"/>
    </row>
    <row r="115" spans="1:26">
      <c r="A115" s="67">
        <v>1</v>
      </c>
      <c r="B115" s="69">
        <f t="shared" si="35"/>
        <v>43972.75</v>
      </c>
      <c r="C115" s="77">
        <f t="shared" si="31"/>
        <v>208</v>
      </c>
      <c r="D115" s="16">
        <v>4107</v>
      </c>
      <c r="E115" s="79">
        <f t="shared" si="32"/>
        <v>4107</v>
      </c>
      <c r="F115" s="76" t="str">
        <f t="shared" si="18"/>
        <v/>
      </c>
      <c r="G115" s="1">
        <f t="shared" si="23"/>
        <v>42</v>
      </c>
      <c r="H115" s="1">
        <f t="shared" si="24"/>
        <v>1698</v>
      </c>
      <c r="I115" s="106">
        <f t="shared" si="25"/>
        <v>1698</v>
      </c>
      <c r="J115" s="76" t="str">
        <f t="shared" si="26"/>
        <v/>
      </c>
      <c r="K115" s="1">
        <f t="shared" si="33"/>
        <v>159</v>
      </c>
      <c r="L115" s="2">
        <v>2182</v>
      </c>
      <c r="M115" s="7">
        <f t="shared" si="27"/>
        <v>2182</v>
      </c>
      <c r="N115" s="76" t="str">
        <f t="shared" si="28"/>
        <v/>
      </c>
      <c r="O115" s="1">
        <f t="shared" si="34"/>
        <v>7</v>
      </c>
      <c r="P115" s="2">
        <v>227</v>
      </c>
      <c r="Q115" s="10">
        <f t="shared" si="29"/>
        <v>227</v>
      </c>
      <c r="R115" s="76" t="str">
        <f t="shared" si="30"/>
        <v/>
      </c>
      <c r="S115" s="13" t="str">
        <f t="shared" si="19"/>
        <v/>
      </c>
      <c r="T115" s="110"/>
      <c r="U115" s="13" t="str">
        <f t="shared" si="20"/>
        <v/>
      </c>
      <c r="V115" s="110"/>
      <c r="W115" s="13" t="str">
        <f t="shared" si="21"/>
        <v/>
      </c>
      <c r="X115" s="110"/>
      <c r="Y115" t="b">
        <f t="shared" si="22"/>
        <v>0</v>
      </c>
      <c r="Z115" s="111"/>
    </row>
    <row r="116" spans="1:26">
      <c r="A116" s="67">
        <v>1</v>
      </c>
      <c r="B116" s="69">
        <f t="shared" si="35"/>
        <v>43973.75</v>
      </c>
      <c r="C116" s="77">
        <f t="shared" si="31"/>
        <v>291</v>
      </c>
      <c r="D116" s="16">
        <v>4398</v>
      </c>
      <c r="E116" s="79">
        <f t="shared" si="32"/>
        <v>4398</v>
      </c>
      <c r="F116" s="76" t="str">
        <f t="shared" si="18"/>
        <v/>
      </c>
      <c r="G116" s="1">
        <f t="shared" si="23"/>
        <v>88</v>
      </c>
      <c r="H116" s="1">
        <f t="shared" si="24"/>
        <v>1786</v>
      </c>
      <c r="I116" s="106">
        <f t="shared" si="25"/>
        <v>1786</v>
      </c>
      <c r="J116" s="76" t="str">
        <f t="shared" si="26"/>
        <v/>
      </c>
      <c r="K116" s="1">
        <f t="shared" si="33"/>
        <v>189</v>
      </c>
      <c r="L116" s="2">
        <v>2371</v>
      </c>
      <c r="M116" s="7">
        <f t="shared" si="27"/>
        <v>2371</v>
      </c>
      <c r="N116" s="76" t="str">
        <f t="shared" si="28"/>
        <v/>
      </c>
      <c r="O116" s="1">
        <f t="shared" si="34"/>
        <v>14</v>
      </c>
      <c r="P116" s="2">
        <v>241</v>
      </c>
      <c r="Q116" s="10">
        <f t="shared" si="29"/>
        <v>241</v>
      </c>
      <c r="R116" s="76" t="str">
        <f t="shared" si="30"/>
        <v/>
      </c>
      <c r="S116" s="13" t="str">
        <f t="shared" si="19"/>
        <v/>
      </c>
      <c r="T116" s="110"/>
      <c r="U116" s="13" t="str">
        <f t="shared" si="20"/>
        <v/>
      </c>
      <c r="V116" s="110"/>
      <c r="W116" s="13" t="str">
        <f t="shared" si="21"/>
        <v/>
      </c>
      <c r="X116" s="110"/>
      <c r="Y116" t="b">
        <f t="shared" si="22"/>
        <v>0</v>
      </c>
      <c r="Z116" s="111"/>
    </row>
    <row r="117" spans="1:26">
      <c r="A117" s="67">
        <v>1</v>
      </c>
      <c r="B117" s="69">
        <f t="shared" si="35"/>
        <v>43974.75</v>
      </c>
      <c r="C117" s="77">
        <f t="shared" si="31"/>
        <v>205</v>
      </c>
      <c r="D117" s="16">
        <v>4603</v>
      </c>
      <c r="E117" s="79">
        <f t="shared" si="32"/>
        <v>4603</v>
      </c>
      <c r="F117" s="76" t="str">
        <f t="shared" si="18"/>
        <v/>
      </c>
      <c r="G117" s="1">
        <f t="shared" si="23"/>
        <v>106</v>
      </c>
      <c r="H117" s="1">
        <f t="shared" si="24"/>
        <v>1892</v>
      </c>
      <c r="I117" s="106">
        <f t="shared" si="25"/>
        <v>1892</v>
      </c>
      <c r="J117" s="76" t="str">
        <f t="shared" si="26"/>
        <v/>
      </c>
      <c r="K117" s="1">
        <f t="shared" si="33"/>
        <v>92</v>
      </c>
      <c r="L117" s="2">
        <v>2463</v>
      </c>
      <c r="M117" s="7">
        <f t="shared" si="27"/>
        <v>2463</v>
      </c>
      <c r="N117" s="76" t="str">
        <f t="shared" si="28"/>
        <v/>
      </c>
      <c r="O117" s="1">
        <f t="shared" si="34"/>
        <v>7</v>
      </c>
      <c r="P117" s="2">
        <v>248</v>
      </c>
      <c r="Q117" s="10">
        <f t="shared" si="29"/>
        <v>248</v>
      </c>
      <c r="R117" s="76" t="str">
        <f t="shared" si="30"/>
        <v/>
      </c>
      <c r="S117" s="13" t="str">
        <f t="shared" si="19"/>
        <v/>
      </c>
      <c r="T117" s="110"/>
      <c r="U117" s="13" t="str">
        <f t="shared" si="20"/>
        <v/>
      </c>
      <c r="V117" s="110"/>
      <c r="W117" s="13" t="str">
        <f t="shared" si="21"/>
        <v/>
      </c>
      <c r="X117" s="110"/>
      <c r="Y117" t="b">
        <f t="shared" si="22"/>
        <v>0</v>
      </c>
      <c r="Z117" s="111"/>
    </row>
    <row r="118" spans="1:26">
      <c r="A118" s="67">
        <v>1</v>
      </c>
      <c r="B118" s="69">
        <f t="shared" si="35"/>
        <v>43975.75</v>
      </c>
      <c r="C118" s="77">
        <f t="shared" si="31"/>
        <v>179</v>
      </c>
      <c r="D118" s="16">
        <v>4782</v>
      </c>
      <c r="E118" s="79">
        <f t="shared" si="32"/>
        <v>4782</v>
      </c>
      <c r="F118" s="76" t="str">
        <f t="shared" si="18"/>
        <v/>
      </c>
      <c r="G118" s="1">
        <f t="shared" si="23"/>
        <v>86</v>
      </c>
      <c r="H118" s="1">
        <f t="shared" si="24"/>
        <v>1978</v>
      </c>
      <c r="I118" s="106">
        <f t="shared" si="25"/>
        <v>1978</v>
      </c>
      <c r="J118" s="76" t="str">
        <f t="shared" si="26"/>
        <v/>
      </c>
      <c r="K118" s="1">
        <f t="shared" si="33"/>
        <v>87</v>
      </c>
      <c r="L118" s="2">
        <v>2550</v>
      </c>
      <c r="M118" s="7">
        <f t="shared" si="27"/>
        <v>2550</v>
      </c>
      <c r="N118" s="76" t="str">
        <f t="shared" si="28"/>
        <v/>
      </c>
      <c r="O118" s="1">
        <f t="shared" si="34"/>
        <v>6</v>
      </c>
      <c r="P118" s="2">
        <v>254</v>
      </c>
      <c r="Q118" s="10">
        <f t="shared" si="29"/>
        <v>254</v>
      </c>
      <c r="R118" s="76" t="str">
        <f t="shared" si="30"/>
        <v/>
      </c>
      <c r="S118" s="13" t="str">
        <f t="shared" si="19"/>
        <v/>
      </c>
      <c r="T118" s="110"/>
      <c r="U118" s="13" t="str">
        <f t="shared" si="20"/>
        <v/>
      </c>
      <c r="V118" s="110"/>
      <c r="W118" s="13" t="str">
        <f t="shared" si="21"/>
        <v/>
      </c>
      <c r="X118" s="110"/>
      <c r="Y118" t="b">
        <f t="shared" si="22"/>
        <v>0</v>
      </c>
      <c r="Z118" s="111"/>
    </row>
    <row r="119" spans="1:26">
      <c r="A119" s="67">
        <v>1</v>
      </c>
      <c r="B119" s="69">
        <f t="shared" si="35"/>
        <v>43976.75</v>
      </c>
      <c r="C119" s="77">
        <f t="shared" si="31"/>
        <v>399</v>
      </c>
      <c r="D119" s="16">
        <v>5181</v>
      </c>
      <c r="E119" s="79">
        <f t="shared" si="32"/>
        <v>5181</v>
      </c>
      <c r="F119" s="76" t="str">
        <f t="shared" si="18"/>
        <v/>
      </c>
      <c r="G119" s="1">
        <f t="shared" si="23"/>
        <v>204</v>
      </c>
      <c r="H119" s="1">
        <f t="shared" si="24"/>
        <v>2182</v>
      </c>
      <c r="I119" s="106">
        <f t="shared" si="25"/>
        <v>2182</v>
      </c>
      <c r="J119" s="76" t="str">
        <f t="shared" si="26"/>
        <v/>
      </c>
      <c r="K119" s="1">
        <f t="shared" si="33"/>
        <v>185</v>
      </c>
      <c r="L119" s="2">
        <v>2735</v>
      </c>
      <c r="M119" s="7">
        <f t="shared" si="27"/>
        <v>2735</v>
      </c>
      <c r="N119" s="76" t="str">
        <f t="shared" si="28"/>
        <v/>
      </c>
      <c r="O119" s="1">
        <f t="shared" si="34"/>
        <v>10</v>
      </c>
      <c r="P119" s="2">
        <v>264</v>
      </c>
      <c r="Q119" s="10">
        <f t="shared" si="29"/>
        <v>264</v>
      </c>
      <c r="R119" s="76" t="str">
        <f t="shared" si="30"/>
        <v/>
      </c>
      <c r="S119" s="13" t="str">
        <f t="shared" si="19"/>
        <v/>
      </c>
      <c r="T119" s="110"/>
      <c r="U119" s="13" t="str">
        <f t="shared" si="20"/>
        <v/>
      </c>
      <c r="V119" s="110"/>
      <c r="W119" s="13" t="str">
        <f t="shared" si="21"/>
        <v/>
      </c>
      <c r="X119" s="110"/>
      <c r="Y119" t="b">
        <f t="shared" si="22"/>
        <v>0</v>
      </c>
      <c r="Z119" s="111"/>
    </row>
    <row r="120" spans="1:26">
      <c r="A120" s="67">
        <v>1</v>
      </c>
      <c r="B120" s="69">
        <f t="shared" si="35"/>
        <v>43977.75</v>
      </c>
      <c r="C120" s="77">
        <f t="shared" si="31"/>
        <v>246</v>
      </c>
      <c r="D120" s="16">
        <v>5427</v>
      </c>
      <c r="E120" s="79">
        <f t="shared" si="32"/>
        <v>5427</v>
      </c>
      <c r="F120" s="76" t="str">
        <f t="shared" si="18"/>
        <v/>
      </c>
      <c r="G120" s="1">
        <f t="shared" si="23"/>
        <v>97</v>
      </c>
      <c r="H120" s="1">
        <f t="shared" si="24"/>
        <v>2279</v>
      </c>
      <c r="I120" s="106">
        <f t="shared" si="25"/>
        <v>2279</v>
      </c>
      <c r="J120" s="76" t="str">
        <f t="shared" si="26"/>
        <v/>
      </c>
      <c r="K120" s="1">
        <f t="shared" si="33"/>
        <v>140</v>
      </c>
      <c r="L120" s="2">
        <v>2875</v>
      </c>
      <c r="M120" s="7">
        <f t="shared" si="27"/>
        <v>2875</v>
      </c>
      <c r="N120" s="76" t="str">
        <f t="shared" si="28"/>
        <v/>
      </c>
      <c r="O120" s="1">
        <f t="shared" si="34"/>
        <v>9</v>
      </c>
      <c r="P120" s="2">
        <v>273</v>
      </c>
      <c r="Q120" s="10">
        <f t="shared" si="29"/>
        <v>273</v>
      </c>
      <c r="R120" s="76" t="str">
        <f t="shared" si="30"/>
        <v/>
      </c>
      <c r="S120" s="13" t="str">
        <f t="shared" si="19"/>
        <v/>
      </c>
      <c r="T120" s="110"/>
      <c r="U120" s="13" t="str">
        <f t="shared" si="20"/>
        <v/>
      </c>
      <c r="V120" s="110"/>
      <c r="W120" s="13" t="str">
        <f t="shared" si="21"/>
        <v/>
      </c>
      <c r="X120" s="110"/>
      <c r="Y120" t="b">
        <f t="shared" si="22"/>
        <v>0</v>
      </c>
      <c r="Z120" s="111"/>
    </row>
    <row r="121" spans="1:26">
      <c r="A121" s="67">
        <v>1</v>
      </c>
      <c r="B121" s="69">
        <f t="shared" si="35"/>
        <v>43978.75</v>
      </c>
      <c r="C121" s="77">
        <f t="shared" si="31"/>
        <v>106</v>
      </c>
      <c r="D121" s="16">
        <v>5533</v>
      </c>
      <c r="E121" s="79">
        <f t="shared" si="32"/>
        <v>5533</v>
      </c>
      <c r="F121" s="76" t="str">
        <f t="shared" si="18"/>
        <v/>
      </c>
      <c r="G121" s="1">
        <f t="shared" si="23"/>
        <v>-88</v>
      </c>
      <c r="H121" s="1">
        <f t="shared" si="24"/>
        <v>2191</v>
      </c>
      <c r="I121" s="106">
        <f t="shared" si="25"/>
        <v>2191</v>
      </c>
      <c r="J121" s="76" t="str">
        <f t="shared" si="26"/>
        <v/>
      </c>
      <c r="K121" s="1">
        <f t="shared" si="33"/>
        <v>184</v>
      </c>
      <c r="L121" s="2">
        <v>3059</v>
      </c>
      <c r="M121" s="7">
        <f t="shared" si="27"/>
        <v>3059</v>
      </c>
      <c r="N121" s="76" t="str">
        <f t="shared" si="28"/>
        <v/>
      </c>
      <c r="O121" s="1">
        <f t="shared" si="34"/>
        <v>10</v>
      </c>
      <c r="P121" s="2">
        <v>283</v>
      </c>
      <c r="Q121" s="10">
        <f t="shared" si="29"/>
        <v>283</v>
      </c>
      <c r="R121" s="76" t="str">
        <f t="shared" si="30"/>
        <v/>
      </c>
      <c r="S121" s="13" t="str">
        <f t="shared" si="19"/>
        <v/>
      </c>
      <c r="T121" s="110"/>
      <c r="U121" s="13" t="str">
        <f t="shared" si="20"/>
        <v/>
      </c>
      <c r="V121" s="110"/>
      <c r="W121" s="13" t="str">
        <f t="shared" si="21"/>
        <v/>
      </c>
      <c r="X121" s="110"/>
      <c r="Y121" t="b">
        <f t="shared" si="22"/>
        <v>0</v>
      </c>
      <c r="Z121" s="111"/>
    </row>
    <row r="122" spans="1:26">
      <c r="A122" s="67">
        <v>1</v>
      </c>
      <c r="B122" s="69">
        <f t="shared" si="35"/>
        <v>43979.75</v>
      </c>
      <c r="C122" s="77">
        <f t="shared" si="31"/>
        <v>318</v>
      </c>
      <c r="D122" s="16">
        <v>5851</v>
      </c>
      <c r="E122" s="79">
        <f t="shared" si="32"/>
        <v>5851</v>
      </c>
      <c r="F122" s="76" t="str">
        <f t="shared" si="18"/>
        <v/>
      </c>
      <c r="G122" s="1">
        <f t="shared" si="23"/>
        <v>103</v>
      </c>
      <c r="H122" s="1">
        <f t="shared" si="24"/>
        <v>2294</v>
      </c>
      <c r="I122" s="106">
        <f t="shared" si="25"/>
        <v>2294</v>
      </c>
      <c r="J122" s="76" t="str">
        <f t="shared" si="26"/>
        <v/>
      </c>
      <c r="K122" s="1">
        <f t="shared" si="33"/>
        <v>205</v>
      </c>
      <c r="L122" s="2">
        <v>3264</v>
      </c>
      <c r="M122" s="7">
        <f t="shared" si="27"/>
        <v>3264</v>
      </c>
      <c r="N122" s="76" t="str">
        <f t="shared" si="28"/>
        <v/>
      </c>
      <c r="O122" s="1">
        <f t="shared" si="34"/>
        <v>10</v>
      </c>
      <c r="P122" s="2">
        <v>293</v>
      </c>
      <c r="Q122" s="10">
        <f t="shared" si="29"/>
        <v>293</v>
      </c>
      <c r="R122" s="76" t="str">
        <f t="shared" si="30"/>
        <v/>
      </c>
      <c r="S122" s="13" t="str">
        <f t="shared" si="19"/>
        <v/>
      </c>
      <c r="T122" s="110"/>
      <c r="U122" s="13" t="str">
        <f t="shared" si="20"/>
        <v/>
      </c>
      <c r="V122" s="110"/>
      <c r="W122" s="13" t="str">
        <f t="shared" si="21"/>
        <v/>
      </c>
      <c r="X122" s="110"/>
      <c r="Y122" t="b">
        <f t="shared" si="22"/>
        <v>0</v>
      </c>
      <c r="Z122" s="111"/>
    </row>
    <row r="123" spans="1:26">
      <c r="A123" s="67">
        <v>1</v>
      </c>
      <c r="B123" s="69">
        <f t="shared" si="35"/>
        <v>43980.75</v>
      </c>
      <c r="C123" s="77">
        <f t="shared" si="31"/>
        <v>242</v>
      </c>
      <c r="D123" s="16">
        <v>6093</v>
      </c>
      <c r="E123" s="79">
        <f t="shared" si="32"/>
        <v>6093</v>
      </c>
      <c r="F123" s="76" t="str">
        <f t="shared" si="18"/>
        <v/>
      </c>
      <c r="G123" s="1">
        <f t="shared" si="23"/>
        <v>48</v>
      </c>
      <c r="H123" s="1">
        <f t="shared" si="24"/>
        <v>2342</v>
      </c>
      <c r="I123" s="106">
        <f t="shared" si="25"/>
        <v>2342</v>
      </c>
      <c r="J123" s="76" t="str">
        <f t="shared" si="26"/>
        <v/>
      </c>
      <c r="K123" s="1">
        <f t="shared" si="33"/>
        <v>186</v>
      </c>
      <c r="L123" s="2">
        <v>3450</v>
      </c>
      <c r="M123" s="7">
        <f t="shared" si="27"/>
        <v>3450</v>
      </c>
      <c r="N123" s="76" t="str">
        <f t="shared" si="28"/>
        <v/>
      </c>
      <c r="O123" s="1">
        <f t="shared" si="34"/>
        <v>8</v>
      </c>
      <c r="P123" s="2">
        <v>301</v>
      </c>
      <c r="Q123" s="10">
        <f t="shared" si="29"/>
        <v>301</v>
      </c>
      <c r="R123" s="76" t="str">
        <f t="shared" si="30"/>
        <v/>
      </c>
      <c r="S123" s="13" t="str">
        <f t="shared" si="19"/>
        <v/>
      </c>
      <c r="T123" s="110"/>
      <c r="U123" s="13" t="str">
        <f t="shared" si="20"/>
        <v/>
      </c>
      <c r="V123" s="110"/>
      <c r="W123" s="13" t="str">
        <f t="shared" si="21"/>
        <v/>
      </c>
      <c r="X123" s="110"/>
      <c r="Y123" t="b">
        <f t="shared" si="22"/>
        <v>0</v>
      </c>
      <c r="Z123" s="111"/>
    </row>
    <row r="124" spans="1:26">
      <c r="A124" s="67">
        <v>1</v>
      </c>
      <c r="B124" s="69">
        <f t="shared" si="35"/>
        <v>43981.75</v>
      </c>
      <c r="C124" s="77">
        <f t="shared" si="31"/>
        <v>108</v>
      </c>
      <c r="D124" s="16">
        <v>6201</v>
      </c>
      <c r="E124" s="79">
        <f t="shared" si="32"/>
        <v>6201</v>
      </c>
      <c r="F124" s="76" t="str">
        <f t="shared" si="18"/>
        <v/>
      </c>
      <c r="G124" s="1">
        <f t="shared" si="23"/>
        <v>-93</v>
      </c>
      <c r="H124" s="1">
        <f t="shared" si="24"/>
        <v>2249</v>
      </c>
      <c r="I124" s="106">
        <f t="shared" si="25"/>
        <v>2249</v>
      </c>
      <c r="J124" s="76" t="str">
        <f t="shared" si="26"/>
        <v/>
      </c>
      <c r="K124" s="1">
        <f t="shared" si="33"/>
        <v>194</v>
      </c>
      <c r="L124" s="2">
        <v>3644</v>
      </c>
      <c r="M124" s="7">
        <f t="shared" si="27"/>
        <v>3644</v>
      </c>
      <c r="N124" s="76" t="str">
        <f t="shared" si="28"/>
        <v/>
      </c>
      <c r="O124" s="1">
        <f t="shared" si="34"/>
        <v>7</v>
      </c>
      <c r="P124" s="2">
        <v>308</v>
      </c>
      <c r="Q124" s="10">
        <f t="shared" si="29"/>
        <v>308</v>
      </c>
      <c r="R124" s="76" t="str">
        <f t="shared" si="30"/>
        <v/>
      </c>
      <c r="S124" s="13" t="str">
        <f t="shared" si="19"/>
        <v/>
      </c>
      <c r="T124" s="110"/>
      <c r="U124" s="13" t="str">
        <f t="shared" si="20"/>
        <v/>
      </c>
      <c r="V124" s="110"/>
      <c r="W124" s="13" t="str">
        <f t="shared" si="21"/>
        <v/>
      </c>
      <c r="X124" s="110"/>
      <c r="Y124" t="b">
        <f t="shared" si="22"/>
        <v>0</v>
      </c>
      <c r="Z124" s="111"/>
    </row>
    <row r="125" spans="1:26">
      <c r="A125" s="67">
        <v>1</v>
      </c>
      <c r="B125" s="69">
        <f t="shared" si="35"/>
        <v>43982.75</v>
      </c>
      <c r="C125" s="77">
        <f t="shared" si="31"/>
        <v>271</v>
      </c>
      <c r="D125" s="16">
        <v>6472</v>
      </c>
      <c r="E125" s="79">
        <f t="shared" si="32"/>
        <v>6472</v>
      </c>
      <c r="F125" s="76" t="str">
        <f t="shared" si="18"/>
        <v/>
      </c>
      <c r="G125" s="1">
        <f t="shared" si="23"/>
        <v>127</v>
      </c>
      <c r="H125" s="1">
        <f t="shared" si="24"/>
        <v>2376</v>
      </c>
      <c r="I125" s="106">
        <f t="shared" si="25"/>
        <v>2376</v>
      </c>
      <c r="J125" s="76" t="str">
        <f t="shared" si="26"/>
        <v/>
      </c>
      <c r="K125" s="1">
        <f t="shared" si="33"/>
        <v>138</v>
      </c>
      <c r="L125" s="2">
        <v>3782</v>
      </c>
      <c r="M125" s="7">
        <f t="shared" si="27"/>
        <v>3782</v>
      </c>
      <c r="N125" s="76" t="str">
        <f t="shared" si="28"/>
        <v/>
      </c>
      <c r="O125" s="1">
        <f t="shared" si="34"/>
        <v>6</v>
      </c>
      <c r="P125" s="2">
        <v>314</v>
      </c>
      <c r="Q125" s="10">
        <f t="shared" si="29"/>
        <v>314</v>
      </c>
      <c r="R125" s="76" t="str">
        <f t="shared" si="30"/>
        <v/>
      </c>
      <c r="S125" s="13" t="str">
        <f t="shared" si="19"/>
        <v/>
      </c>
      <c r="T125" s="110"/>
      <c r="U125" s="13" t="str">
        <f t="shared" si="20"/>
        <v/>
      </c>
      <c r="V125" s="110"/>
      <c r="W125" s="13" t="str">
        <f t="shared" si="21"/>
        <v/>
      </c>
      <c r="X125" s="110"/>
      <c r="Y125" t="b">
        <f t="shared" si="22"/>
        <v>0</v>
      </c>
      <c r="Z125" s="111"/>
    </row>
    <row r="126" spans="1:26">
      <c r="A126" s="67">
        <v>1</v>
      </c>
      <c r="B126" s="69">
        <f t="shared" si="35"/>
        <v>43983.75</v>
      </c>
      <c r="C126" s="77">
        <f t="shared" si="31"/>
        <v>57</v>
      </c>
      <c r="D126" s="16">
        <v>6529</v>
      </c>
      <c r="E126" s="79">
        <f t="shared" si="32"/>
        <v>6529</v>
      </c>
      <c r="F126" s="76" t="str">
        <f t="shared" si="18"/>
        <v/>
      </c>
      <c r="G126" s="1">
        <f t="shared" si="23"/>
        <v>-117</v>
      </c>
      <c r="H126" s="1">
        <f t="shared" si="24"/>
        <v>2259</v>
      </c>
      <c r="I126" s="106">
        <f t="shared" si="25"/>
        <v>2259</v>
      </c>
      <c r="J126" s="76" t="str">
        <f t="shared" si="26"/>
        <v/>
      </c>
      <c r="K126" s="1">
        <f t="shared" si="33"/>
        <v>168</v>
      </c>
      <c r="L126" s="2">
        <v>3950</v>
      </c>
      <c r="M126" s="7">
        <f t="shared" si="27"/>
        <v>3950</v>
      </c>
      <c r="N126" s="76" t="str">
        <f t="shared" si="28"/>
        <v/>
      </c>
      <c r="O126" s="1">
        <f t="shared" si="34"/>
        <v>6</v>
      </c>
      <c r="P126" s="2">
        <v>320</v>
      </c>
      <c r="Q126" s="10">
        <f t="shared" si="29"/>
        <v>320</v>
      </c>
      <c r="R126" s="76" t="str">
        <f t="shared" si="30"/>
        <v/>
      </c>
      <c r="S126" s="13" t="str">
        <f t="shared" si="19"/>
        <v/>
      </c>
      <c r="T126" s="110"/>
      <c r="U126" s="13" t="str">
        <f t="shared" si="20"/>
        <v/>
      </c>
      <c r="V126" s="110"/>
      <c r="W126" s="13" t="str">
        <f t="shared" si="21"/>
        <v/>
      </c>
      <c r="X126" s="110"/>
      <c r="Y126" t="b">
        <f t="shared" si="22"/>
        <v>0</v>
      </c>
      <c r="Z126" s="111"/>
    </row>
    <row r="127" spans="1:26">
      <c r="A127" s="67">
        <v>1</v>
      </c>
      <c r="B127" s="69">
        <f t="shared" si="35"/>
        <v>43984.75</v>
      </c>
      <c r="C127" s="77">
        <f t="shared" si="31"/>
        <v>266</v>
      </c>
      <c r="D127" s="16">
        <v>6795</v>
      </c>
      <c r="E127" s="79">
        <f t="shared" si="32"/>
        <v>6795</v>
      </c>
      <c r="F127" s="76" t="str">
        <f t="shared" si="18"/>
        <v/>
      </c>
      <c r="G127" s="1">
        <f t="shared" si="23"/>
        <v>73</v>
      </c>
      <c r="H127" s="1">
        <f t="shared" si="24"/>
        <v>2332</v>
      </c>
      <c r="I127" s="106">
        <f t="shared" si="25"/>
        <v>2332</v>
      </c>
      <c r="J127" s="76" t="str">
        <f t="shared" si="26"/>
        <v/>
      </c>
      <c r="K127" s="1">
        <f t="shared" si="33"/>
        <v>169</v>
      </c>
      <c r="L127" s="2">
        <v>4119</v>
      </c>
      <c r="M127" s="7">
        <f t="shared" si="27"/>
        <v>4119</v>
      </c>
      <c r="N127" s="76" t="str">
        <f t="shared" si="28"/>
        <v/>
      </c>
      <c r="O127" s="1">
        <f t="shared" si="34"/>
        <v>24</v>
      </c>
      <c r="P127" s="2">
        <v>344</v>
      </c>
      <c r="Q127" s="10">
        <f t="shared" si="29"/>
        <v>344</v>
      </c>
      <c r="R127" s="76" t="str">
        <f t="shared" si="30"/>
        <v/>
      </c>
      <c r="S127" s="13" t="str">
        <f t="shared" si="19"/>
        <v/>
      </c>
      <c r="T127" s="110"/>
      <c r="U127" s="13" t="str">
        <f t="shared" si="20"/>
        <v/>
      </c>
      <c r="V127" s="110"/>
      <c r="W127" s="13" t="str">
        <f t="shared" si="21"/>
        <v/>
      </c>
      <c r="X127" s="110"/>
      <c r="Y127" t="b">
        <f t="shared" si="22"/>
        <v>0</v>
      </c>
      <c r="Z127" s="111"/>
    </row>
    <row r="128" spans="1:26">
      <c r="A128" s="67">
        <v>1</v>
      </c>
      <c r="B128" s="69">
        <f t="shared" si="35"/>
        <v>43985.75</v>
      </c>
      <c r="C128" s="77">
        <f t="shared" si="31"/>
        <v>294</v>
      </c>
      <c r="D128" s="16">
        <v>7089</v>
      </c>
      <c r="E128" s="79">
        <f t="shared" si="32"/>
        <v>7089</v>
      </c>
      <c r="F128" s="76" t="str">
        <f t="shared" si="18"/>
        <v/>
      </c>
      <c r="G128" s="1">
        <f t="shared" si="23"/>
        <v>59</v>
      </c>
      <c r="H128" s="1">
        <f t="shared" si="24"/>
        <v>2391</v>
      </c>
      <c r="I128" s="106">
        <f t="shared" si="25"/>
        <v>2391</v>
      </c>
      <c r="J128" s="76" t="str">
        <f t="shared" si="26"/>
        <v/>
      </c>
      <c r="K128" s="1">
        <f t="shared" si="33"/>
        <v>229</v>
      </c>
      <c r="L128" s="2">
        <v>4348</v>
      </c>
      <c r="M128" s="7">
        <f t="shared" si="27"/>
        <v>4348</v>
      </c>
      <c r="N128" s="76" t="str">
        <f t="shared" si="28"/>
        <v/>
      </c>
      <c r="O128" s="1">
        <f t="shared" si="34"/>
        <v>6</v>
      </c>
      <c r="P128" s="2">
        <v>350</v>
      </c>
      <c r="Q128" s="10">
        <f t="shared" si="29"/>
        <v>350</v>
      </c>
      <c r="R128" s="76" t="str">
        <f t="shared" si="30"/>
        <v/>
      </c>
      <c r="S128" s="13" t="str">
        <f t="shared" si="19"/>
        <v/>
      </c>
      <c r="T128" s="110"/>
      <c r="U128" s="13" t="str">
        <f t="shared" si="20"/>
        <v/>
      </c>
      <c r="V128" s="110"/>
      <c r="W128" s="13" t="str">
        <f t="shared" si="21"/>
        <v/>
      </c>
      <c r="X128" s="110"/>
      <c r="Y128" t="b">
        <f t="shared" si="22"/>
        <v>0</v>
      </c>
      <c r="Z128" s="111"/>
    </row>
    <row r="129" spans="1:26">
      <c r="A129" s="67">
        <v>1</v>
      </c>
      <c r="B129" s="69">
        <f t="shared" si="35"/>
        <v>43986.75</v>
      </c>
      <c r="C129" s="77">
        <f t="shared" si="31"/>
        <v>176</v>
      </c>
      <c r="D129" s="16">
        <v>7265</v>
      </c>
      <c r="E129" s="79">
        <f t="shared" si="32"/>
        <v>7265</v>
      </c>
      <c r="F129" s="76" t="str">
        <f t="shared" si="18"/>
        <v/>
      </c>
      <c r="G129" s="1">
        <f t="shared" si="23"/>
        <v>8</v>
      </c>
      <c r="H129" s="1">
        <f t="shared" si="24"/>
        <v>2399</v>
      </c>
      <c r="I129" s="106">
        <f t="shared" si="25"/>
        <v>2399</v>
      </c>
      <c r="J129" s="76" t="str">
        <f t="shared" si="26"/>
        <v/>
      </c>
      <c r="K129" s="1">
        <f t="shared" si="33"/>
        <v>157</v>
      </c>
      <c r="L129" s="2">
        <v>4505</v>
      </c>
      <c r="M129" s="7">
        <f t="shared" si="27"/>
        <v>4505</v>
      </c>
      <c r="N129" s="76" t="str">
        <f t="shared" si="28"/>
        <v/>
      </c>
      <c r="O129" s="1">
        <f t="shared" si="34"/>
        <v>11</v>
      </c>
      <c r="P129" s="2">
        <v>361</v>
      </c>
      <c r="Q129" s="10">
        <f t="shared" si="29"/>
        <v>361</v>
      </c>
      <c r="R129" s="76" t="str">
        <f t="shared" si="30"/>
        <v/>
      </c>
      <c r="S129" s="13" t="str">
        <f t="shared" si="19"/>
        <v/>
      </c>
      <c r="T129" s="110"/>
      <c r="U129" s="13" t="str">
        <f t="shared" si="20"/>
        <v/>
      </c>
      <c r="V129" s="110"/>
      <c r="W129" s="13" t="str">
        <f t="shared" si="21"/>
        <v/>
      </c>
      <c r="X129" s="110"/>
      <c r="Y129" t="b">
        <f t="shared" si="22"/>
        <v>0</v>
      </c>
      <c r="Z129" s="111"/>
    </row>
    <row r="130" spans="1:26">
      <c r="A130" s="67">
        <v>1</v>
      </c>
      <c r="B130" s="69">
        <f t="shared" si="35"/>
        <v>43987.75</v>
      </c>
      <c r="C130" s="77">
        <f t="shared" si="31"/>
        <v>182</v>
      </c>
      <c r="D130" s="16">
        <v>7447</v>
      </c>
      <c r="E130" s="79">
        <f t="shared" si="32"/>
        <v>7447</v>
      </c>
      <c r="F130" s="76" t="str">
        <f t="shared" si="18"/>
        <v/>
      </c>
      <c r="G130" s="1">
        <f t="shared" si="23"/>
        <v>4</v>
      </c>
      <c r="H130" s="1">
        <f t="shared" si="24"/>
        <v>2403</v>
      </c>
      <c r="I130" s="106">
        <f t="shared" si="25"/>
        <v>2403</v>
      </c>
      <c r="J130" s="76" t="str">
        <f t="shared" si="26"/>
        <v/>
      </c>
      <c r="K130" s="1">
        <f t="shared" si="33"/>
        <v>170</v>
      </c>
      <c r="L130" s="2">
        <v>4675</v>
      </c>
      <c r="M130" s="7">
        <f t="shared" si="27"/>
        <v>4675</v>
      </c>
      <c r="N130" s="76" t="str">
        <f t="shared" si="28"/>
        <v/>
      </c>
      <c r="O130" s="1">
        <f t="shared" si="34"/>
        <v>8</v>
      </c>
      <c r="P130" s="2">
        <v>369</v>
      </c>
      <c r="Q130" s="10">
        <f t="shared" si="29"/>
        <v>369</v>
      </c>
      <c r="R130" s="76" t="str">
        <f t="shared" si="30"/>
        <v/>
      </c>
      <c r="S130" s="13" t="str">
        <f t="shared" si="19"/>
        <v/>
      </c>
      <c r="T130" s="110"/>
      <c r="U130" s="13" t="str">
        <f t="shared" si="20"/>
        <v/>
      </c>
      <c r="V130" s="110"/>
      <c r="W130" s="13" t="str">
        <f t="shared" si="21"/>
        <v/>
      </c>
      <c r="X130" s="110"/>
      <c r="Y130" t="b">
        <f t="shared" si="22"/>
        <v>0</v>
      </c>
      <c r="Z130" s="111"/>
    </row>
    <row r="131" spans="1:26">
      <c r="A131" s="67">
        <v>1</v>
      </c>
      <c r="B131" s="69">
        <f t="shared" si="35"/>
        <v>43988.75</v>
      </c>
      <c r="C131" s="77">
        <f t="shared" si="31"/>
        <v>275</v>
      </c>
      <c r="D131" s="16">
        <v>7722</v>
      </c>
      <c r="E131" s="79">
        <f t="shared" si="32"/>
        <v>7722</v>
      </c>
      <c r="F131" s="76" t="str">
        <f t="shared" si="18"/>
        <v/>
      </c>
      <c r="G131" s="1">
        <f t="shared" si="23"/>
        <v>13</v>
      </c>
      <c r="H131" s="1">
        <f t="shared" si="24"/>
        <v>2416</v>
      </c>
      <c r="I131" s="106">
        <f t="shared" si="25"/>
        <v>2416</v>
      </c>
      <c r="J131" s="76" t="str">
        <f t="shared" si="26"/>
        <v/>
      </c>
      <c r="K131" s="1">
        <f t="shared" si="33"/>
        <v>259</v>
      </c>
      <c r="L131" s="2">
        <v>4934</v>
      </c>
      <c r="M131" s="7">
        <f t="shared" si="27"/>
        <v>4934</v>
      </c>
      <c r="N131" s="76" t="str">
        <f t="shared" si="28"/>
        <v/>
      </c>
      <c r="O131" s="1">
        <f t="shared" si="34"/>
        <v>3</v>
      </c>
      <c r="P131" s="2">
        <v>372</v>
      </c>
      <c r="Q131" s="10">
        <f t="shared" si="29"/>
        <v>372</v>
      </c>
      <c r="R131" s="76" t="str">
        <f t="shared" si="30"/>
        <v/>
      </c>
      <c r="S131" s="13" t="str">
        <f t="shared" si="19"/>
        <v/>
      </c>
      <c r="T131" s="110"/>
      <c r="U131" s="13" t="str">
        <f t="shared" si="20"/>
        <v/>
      </c>
      <c r="V131" s="110"/>
      <c r="W131" s="13" t="str">
        <f t="shared" si="21"/>
        <v/>
      </c>
      <c r="X131" s="110"/>
      <c r="Y131" t="b">
        <f t="shared" si="22"/>
        <v>0</v>
      </c>
      <c r="Z131" s="111"/>
    </row>
    <row r="132" spans="1:26">
      <c r="A132" s="67">
        <v>1</v>
      </c>
      <c r="B132" s="69">
        <f t="shared" si="35"/>
        <v>43989.75</v>
      </c>
      <c r="C132" s="77">
        <f t="shared" si="31"/>
        <v>159</v>
      </c>
      <c r="D132" s="16">
        <v>7881</v>
      </c>
      <c r="E132" s="79">
        <f t="shared" si="32"/>
        <v>7881</v>
      </c>
      <c r="F132" s="76" t="str">
        <f t="shared" si="18"/>
        <v/>
      </c>
      <c r="G132" s="1">
        <f t="shared" si="23"/>
        <v>68</v>
      </c>
      <c r="H132" s="1">
        <f t="shared" si="24"/>
        <v>2484</v>
      </c>
      <c r="I132" s="106">
        <f t="shared" si="25"/>
        <v>2484</v>
      </c>
      <c r="J132" s="76" t="str">
        <f t="shared" si="26"/>
        <v/>
      </c>
      <c r="K132" s="1">
        <f t="shared" si="33"/>
        <v>85</v>
      </c>
      <c r="L132" s="2">
        <v>5019</v>
      </c>
      <c r="M132" s="7">
        <f t="shared" si="27"/>
        <v>5019</v>
      </c>
      <c r="N132" s="76" t="str">
        <f t="shared" si="28"/>
        <v/>
      </c>
      <c r="O132" s="1">
        <f t="shared" si="34"/>
        <v>6</v>
      </c>
      <c r="P132" s="2">
        <v>378</v>
      </c>
      <c r="Q132" s="10">
        <f t="shared" si="29"/>
        <v>378</v>
      </c>
      <c r="R132" s="76" t="str">
        <f t="shared" si="30"/>
        <v/>
      </c>
      <c r="S132" s="13" t="str">
        <f t="shared" si="19"/>
        <v/>
      </c>
      <c r="T132" s="110"/>
      <c r="U132" s="13" t="str">
        <f t="shared" si="20"/>
        <v/>
      </c>
      <c r="V132" s="110"/>
      <c r="W132" s="13" t="str">
        <f t="shared" si="21"/>
        <v/>
      </c>
      <c r="X132" s="110"/>
      <c r="Y132" t="b">
        <f t="shared" si="22"/>
        <v>0</v>
      </c>
      <c r="Z132" s="111"/>
    </row>
    <row r="133" spans="1:26">
      <c r="A133" s="67">
        <v>1</v>
      </c>
      <c r="B133" s="69">
        <f t="shared" si="35"/>
        <v>43990.75</v>
      </c>
      <c r="C133" s="77">
        <f t="shared" si="31"/>
        <v>181</v>
      </c>
      <c r="D133" s="16">
        <v>8062</v>
      </c>
      <c r="E133" s="79">
        <f t="shared" si="32"/>
        <v>8062</v>
      </c>
      <c r="F133" s="76" t="str">
        <f t="shared" si="18"/>
        <v/>
      </c>
      <c r="G133" s="1">
        <f t="shared" si="23"/>
        <v>2</v>
      </c>
      <c r="H133" s="1">
        <f t="shared" si="24"/>
        <v>2486</v>
      </c>
      <c r="I133" s="106">
        <f t="shared" si="25"/>
        <v>2486</v>
      </c>
      <c r="J133" s="76" t="str">
        <f t="shared" si="26"/>
        <v/>
      </c>
      <c r="K133" s="1">
        <f t="shared" si="33"/>
        <v>166</v>
      </c>
      <c r="L133" s="2">
        <v>5185</v>
      </c>
      <c r="M133" s="7">
        <f t="shared" si="27"/>
        <v>5185</v>
      </c>
      <c r="N133" s="76" t="str">
        <f t="shared" si="28"/>
        <v/>
      </c>
      <c r="O133" s="1">
        <f t="shared" si="34"/>
        <v>13</v>
      </c>
      <c r="P133" s="2">
        <v>391</v>
      </c>
      <c r="Q133" s="10">
        <f t="shared" si="29"/>
        <v>391</v>
      </c>
      <c r="R133" s="76" t="str">
        <f t="shared" si="30"/>
        <v/>
      </c>
      <c r="S133" s="13" t="str">
        <f t="shared" si="19"/>
        <v/>
      </c>
      <c r="T133" s="110"/>
      <c r="U133" s="13" t="str">
        <f t="shared" si="20"/>
        <v/>
      </c>
      <c r="V133" s="110"/>
      <c r="W133" s="13" t="str">
        <f t="shared" si="21"/>
        <v/>
      </c>
      <c r="X133" s="110"/>
      <c r="Y133" t="b">
        <f t="shared" si="22"/>
        <v>0</v>
      </c>
      <c r="Z133" s="111"/>
    </row>
    <row r="134" spans="1:26">
      <c r="A134" s="67">
        <v>1</v>
      </c>
      <c r="B134" s="69">
        <f t="shared" si="35"/>
        <v>43991.75</v>
      </c>
      <c r="C134" s="77">
        <f t="shared" si="31"/>
        <v>143</v>
      </c>
      <c r="D134" s="16">
        <v>8205</v>
      </c>
      <c r="E134" s="79">
        <f t="shared" si="32"/>
        <v>8205</v>
      </c>
      <c r="F134" s="76" t="str">
        <f t="shared" si="18"/>
        <v/>
      </c>
      <c r="G134" s="1">
        <f t="shared" si="23"/>
        <v>12</v>
      </c>
      <c r="H134" s="1">
        <f t="shared" si="24"/>
        <v>2498</v>
      </c>
      <c r="I134" s="106">
        <f t="shared" si="25"/>
        <v>2498</v>
      </c>
      <c r="J134" s="76" t="str">
        <f t="shared" si="26"/>
        <v/>
      </c>
      <c r="K134" s="1">
        <f t="shared" si="33"/>
        <v>119</v>
      </c>
      <c r="L134" s="2">
        <v>5304</v>
      </c>
      <c r="M134" s="7">
        <f t="shared" si="27"/>
        <v>5304</v>
      </c>
      <c r="N134" s="76" t="str">
        <f t="shared" si="28"/>
        <v/>
      </c>
      <c r="O134" s="1">
        <f t="shared" si="34"/>
        <v>12</v>
      </c>
      <c r="P134" s="2">
        <v>403</v>
      </c>
      <c r="Q134" s="10">
        <f t="shared" si="29"/>
        <v>403</v>
      </c>
      <c r="R134" s="76" t="str">
        <f t="shared" si="30"/>
        <v/>
      </c>
      <c r="S134" s="13">
        <f t="shared" si="19"/>
        <v>5.7688162272614953E-2</v>
      </c>
      <c r="T134" s="110" t="s">
        <v>6</v>
      </c>
      <c r="U134" s="13">
        <f t="shared" si="20"/>
        <v>4.7638110488390714E-2</v>
      </c>
      <c r="V134" s="110" t="s">
        <v>6</v>
      </c>
      <c r="W134" s="13">
        <f t="shared" si="21"/>
        <v>4.8038430744595673E-3</v>
      </c>
      <c r="X134" s="110" t="s">
        <v>6</v>
      </c>
      <c r="Y134" t="b">
        <f t="shared" si="22"/>
        <v>0</v>
      </c>
      <c r="Z134" s="111"/>
    </row>
    <row r="135" spans="1:26">
      <c r="A135" s="67">
        <v>1</v>
      </c>
      <c r="B135" s="69">
        <f t="shared" si="35"/>
        <v>43992.75</v>
      </c>
      <c r="C135" s="77">
        <f t="shared" si="31"/>
        <v>304</v>
      </c>
      <c r="D135" s="16">
        <v>8509</v>
      </c>
      <c r="E135" s="79">
        <f t="shared" si="32"/>
        <v>8509</v>
      </c>
      <c r="F135" s="76" t="str">
        <f t="shared" si="18"/>
        <v/>
      </c>
      <c r="G135" s="1">
        <f t="shared" si="23"/>
        <v>30</v>
      </c>
      <c r="H135" s="1">
        <f t="shared" si="24"/>
        <v>2528</v>
      </c>
      <c r="I135" s="106">
        <f t="shared" si="25"/>
        <v>2528</v>
      </c>
      <c r="J135" s="76" t="str">
        <f t="shared" si="26"/>
        <v/>
      </c>
      <c r="K135" s="1">
        <f t="shared" si="33"/>
        <v>271</v>
      </c>
      <c r="L135" s="2">
        <v>5575</v>
      </c>
      <c r="M135" s="7">
        <f t="shared" si="27"/>
        <v>5575</v>
      </c>
      <c r="N135" s="76" t="str">
        <f t="shared" si="28"/>
        <v/>
      </c>
      <c r="O135" s="1">
        <f t="shared" si="34"/>
        <v>3</v>
      </c>
      <c r="P135" s="2">
        <v>406</v>
      </c>
      <c r="Q135" s="10">
        <f t="shared" si="29"/>
        <v>406</v>
      </c>
      <c r="R135" s="76" t="str">
        <f t="shared" si="30"/>
        <v/>
      </c>
      <c r="S135" s="13">
        <f t="shared" si="19"/>
        <v>0.12119446342554556</v>
      </c>
      <c r="T135" s="110" t="s">
        <v>6</v>
      </c>
      <c r="U135" s="13">
        <f t="shared" si="20"/>
        <v>0.1071993670886076</v>
      </c>
      <c r="V135" s="110" t="s">
        <v>6</v>
      </c>
      <c r="W135" s="13">
        <f t="shared" si="21"/>
        <v>1.1867088607594937E-3</v>
      </c>
      <c r="X135" s="110" t="s">
        <v>6</v>
      </c>
      <c r="Y135" t="b">
        <f t="shared" si="22"/>
        <v>0</v>
      </c>
      <c r="Z135" s="111"/>
    </row>
    <row r="136" spans="1:26">
      <c r="A136" s="67">
        <v>1</v>
      </c>
      <c r="B136" s="69">
        <f t="shared" si="35"/>
        <v>43993.75</v>
      </c>
      <c r="C136" s="77">
        <f t="shared" si="31"/>
        <v>268</v>
      </c>
      <c r="D136" s="16">
        <v>8777</v>
      </c>
      <c r="E136" s="79">
        <f t="shared" si="32"/>
        <v>8777</v>
      </c>
      <c r="F136" s="76" t="str">
        <f t="shared" si="18"/>
        <v/>
      </c>
      <c r="G136" s="1">
        <f t="shared" si="23"/>
        <v>54</v>
      </c>
      <c r="H136" s="1">
        <f t="shared" si="24"/>
        <v>2582</v>
      </c>
      <c r="I136" s="106">
        <f t="shared" si="25"/>
        <v>2582</v>
      </c>
      <c r="J136" s="76" t="str">
        <f t="shared" si="26"/>
        <v/>
      </c>
      <c r="K136" s="1">
        <f t="shared" si="33"/>
        <v>207</v>
      </c>
      <c r="L136" s="2">
        <v>5782</v>
      </c>
      <c r="M136" s="7">
        <f t="shared" si="27"/>
        <v>5782</v>
      </c>
      <c r="N136" s="76" t="str">
        <f t="shared" si="28"/>
        <v/>
      </c>
      <c r="O136" s="1">
        <f t="shared" si="34"/>
        <v>7</v>
      </c>
      <c r="P136" s="2">
        <v>413</v>
      </c>
      <c r="Q136" s="10">
        <f t="shared" si="29"/>
        <v>413</v>
      </c>
      <c r="R136" s="76" t="str">
        <f t="shared" si="30"/>
        <v/>
      </c>
      <c r="S136" s="13">
        <f t="shared" si="19"/>
        <v>0.10462602581288073</v>
      </c>
      <c r="T136" s="110" t="s">
        <v>6</v>
      </c>
      <c r="U136" s="13">
        <f t="shared" si="20"/>
        <v>8.0170410534469397E-2</v>
      </c>
      <c r="V136" s="110" t="s">
        <v>6</v>
      </c>
      <c r="W136" s="13">
        <f t="shared" si="21"/>
        <v>2.711076684740511E-3</v>
      </c>
      <c r="X136" s="110" t="s">
        <v>6</v>
      </c>
      <c r="Y136" t="b">
        <f t="shared" si="22"/>
        <v>0</v>
      </c>
      <c r="Z136" s="111"/>
    </row>
    <row r="137" spans="1:26">
      <c r="A137" s="67">
        <v>1</v>
      </c>
      <c r="B137" s="69">
        <f t="shared" si="35"/>
        <v>43994.75</v>
      </c>
      <c r="C137" s="77">
        <f t="shared" si="31"/>
        <v>305</v>
      </c>
      <c r="D137" s="16">
        <v>9082</v>
      </c>
      <c r="E137" s="79">
        <f t="shared" si="32"/>
        <v>9082</v>
      </c>
      <c r="F137" s="76" t="str">
        <f t="shared" si="18"/>
        <v/>
      </c>
      <c r="G137" s="1">
        <f t="shared" si="23"/>
        <v>151</v>
      </c>
      <c r="H137" s="1">
        <f t="shared" si="24"/>
        <v>2733</v>
      </c>
      <c r="I137" s="106">
        <f t="shared" si="25"/>
        <v>2733</v>
      </c>
      <c r="J137" s="76" t="str">
        <f t="shared" si="26"/>
        <v/>
      </c>
      <c r="K137" s="1">
        <f t="shared" si="33"/>
        <v>142</v>
      </c>
      <c r="L137" s="2">
        <v>5924</v>
      </c>
      <c r="M137" s="7">
        <f t="shared" si="27"/>
        <v>5924</v>
      </c>
      <c r="N137" s="76" t="str">
        <f t="shared" si="28"/>
        <v/>
      </c>
      <c r="O137" s="1">
        <f t="shared" si="34"/>
        <v>12</v>
      </c>
      <c r="P137" s="2">
        <v>425</v>
      </c>
      <c r="Q137" s="10">
        <f t="shared" si="29"/>
        <v>425</v>
      </c>
      <c r="R137" s="76" t="str">
        <f t="shared" si="30"/>
        <v/>
      </c>
      <c r="S137" s="13">
        <f t="shared" si="19"/>
        <v>0.11254504927857113</v>
      </c>
      <c r="T137" s="110" t="s">
        <v>6</v>
      </c>
      <c r="U137" s="13">
        <f t="shared" si="20"/>
        <v>5.1957555799487742E-2</v>
      </c>
      <c r="V137" s="110" t="s">
        <v>6</v>
      </c>
      <c r="W137" s="13">
        <f t="shared" si="21"/>
        <v>4.3907793633369925E-3</v>
      </c>
      <c r="X137" s="110" t="s">
        <v>6</v>
      </c>
      <c r="Y137" t="b">
        <f t="shared" si="22"/>
        <v>0</v>
      </c>
      <c r="Z137" s="111"/>
    </row>
    <row r="138" spans="1:26">
      <c r="A138" s="67">
        <v>1</v>
      </c>
      <c r="B138" s="69">
        <f t="shared" si="35"/>
        <v>43995.75</v>
      </c>
      <c r="C138" s="77">
        <f t="shared" si="31"/>
        <v>254</v>
      </c>
      <c r="D138" s="16">
        <v>9336</v>
      </c>
      <c r="E138" s="79">
        <f t="shared" si="32"/>
        <v>9336</v>
      </c>
      <c r="F138" s="76" t="str">
        <f t="shared" si="18"/>
        <v/>
      </c>
      <c r="G138" s="1">
        <f t="shared" si="23"/>
        <v>77</v>
      </c>
      <c r="H138" s="1">
        <f t="shared" si="24"/>
        <v>2810</v>
      </c>
      <c r="I138" s="106">
        <f t="shared" si="25"/>
        <v>2810</v>
      </c>
      <c r="J138" s="76" t="str">
        <f t="shared" si="26"/>
        <v/>
      </c>
      <c r="K138" s="1">
        <f t="shared" si="33"/>
        <v>163</v>
      </c>
      <c r="L138" s="2">
        <v>6087</v>
      </c>
      <c r="M138" s="7">
        <f t="shared" si="27"/>
        <v>6087</v>
      </c>
      <c r="N138" s="76" t="str">
        <f t="shared" si="28"/>
        <v/>
      </c>
      <c r="O138" s="1">
        <f t="shared" si="34"/>
        <v>14</v>
      </c>
      <c r="P138" s="2">
        <v>439</v>
      </c>
      <c r="Q138" s="10">
        <f t="shared" si="29"/>
        <v>439</v>
      </c>
      <c r="R138" s="76" t="str">
        <f t="shared" si="30"/>
        <v/>
      </c>
      <c r="S138" s="13">
        <f t="shared" si="19"/>
        <v>9.1179958163613087E-2</v>
      </c>
      <c r="T138" s="110" t="s">
        <v>6</v>
      </c>
      <c r="U138" s="13">
        <f t="shared" si="20"/>
        <v>5.8007117437722418E-2</v>
      </c>
      <c r="V138" s="110" t="s">
        <v>6</v>
      </c>
      <c r="W138" s="13">
        <f t="shared" si="21"/>
        <v>4.9822064056939501E-3</v>
      </c>
      <c r="X138" s="110" t="s">
        <v>6</v>
      </c>
      <c r="Y138" t="b">
        <f t="shared" si="22"/>
        <v>0</v>
      </c>
      <c r="Z138" s="111"/>
    </row>
    <row r="139" spans="1:26">
      <c r="A139" s="67">
        <v>1</v>
      </c>
      <c r="B139" s="69">
        <f t="shared" si="35"/>
        <v>43996.75</v>
      </c>
      <c r="C139" s="77">
        <f t="shared" si="31"/>
        <v>320</v>
      </c>
      <c r="D139" s="16">
        <v>9656</v>
      </c>
      <c r="E139" s="79">
        <f t="shared" si="32"/>
        <v>9656</v>
      </c>
      <c r="F139" s="76" t="str">
        <f t="shared" si="18"/>
        <v/>
      </c>
      <c r="G139" s="1">
        <f t="shared" si="23"/>
        <v>188</v>
      </c>
      <c r="H139" s="1">
        <f t="shared" si="24"/>
        <v>2998</v>
      </c>
      <c r="I139" s="106">
        <f t="shared" si="25"/>
        <v>2998</v>
      </c>
      <c r="J139" s="76" t="str">
        <f t="shared" si="26"/>
        <v/>
      </c>
      <c r="K139" s="1">
        <f t="shared" si="33"/>
        <v>123</v>
      </c>
      <c r="L139" s="2">
        <v>6210</v>
      </c>
      <c r="M139" s="7">
        <f t="shared" si="27"/>
        <v>6210</v>
      </c>
      <c r="N139" s="76" t="str">
        <f t="shared" si="28"/>
        <v/>
      </c>
      <c r="O139" s="1">
        <f t="shared" si="34"/>
        <v>9</v>
      </c>
      <c r="P139" s="2">
        <v>448</v>
      </c>
      <c r="Q139" s="10">
        <f t="shared" si="29"/>
        <v>448</v>
      </c>
      <c r="R139" s="76" t="str">
        <f t="shared" si="30"/>
        <v/>
      </c>
      <c r="S139" s="13">
        <f t="shared" si="19"/>
        <v>0.10773219769009522</v>
      </c>
      <c r="T139" s="110" t="s">
        <v>6</v>
      </c>
      <c r="U139" s="13">
        <f t="shared" si="20"/>
        <v>4.1027351567711805E-2</v>
      </c>
      <c r="V139" s="110" t="s">
        <v>6</v>
      </c>
      <c r="W139" s="13">
        <f t="shared" si="21"/>
        <v>3.002001334222815E-3</v>
      </c>
      <c r="X139" s="110" t="s">
        <v>6</v>
      </c>
      <c r="Y139" t="b">
        <f t="shared" si="22"/>
        <v>0</v>
      </c>
      <c r="Z139" s="111"/>
    </row>
    <row r="140" spans="1:26">
      <c r="A140" s="67">
        <v>1</v>
      </c>
      <c r="B140" s="69">
        <f t="shared" si="35"/>
        <v>43997.75</v>
      </c>
      <c r="C140" s="77">
        <f t="shared" si="31"/>
        <v>234</v>
      </c>
      <c r="D140" s="16">
        <v>9890</v>
      </c>
      <c r="E140" s="79">
        <f t="shared" si="32"/>
        <v>9890</v>
      </c>
      <c r="F140" s="76" t="str">
        <f t="shared" si="18"/>
        <v/>
      </c>
      <c r="G140" s="1">
        <f t="shared" si="23"/>
        <v>-12</v>
      </c>
      <c r="H140" s="1">
        <f t="shared" si="24"/>
        <v>2986</v>
      </c>
      <c r="I140" s="106">
        <f t="shared" si="25"/>
        <v>2986</v>
      </c>
      <c r="J140" s="76" t="str">
        <f t="shared" si="26"/>
        <v/>
      </c>
      <c r="K140" s="1">
        <f t="shared" si="33"/>
        <v>236</v>
      </c>
      <c r="L140" s="2">
        <v>6446</v>
      </c>
      <c r="M140" s="7">
        <f t="shared" si="27"/>
        <v>6446</v>
      </c>
      <c r="N140" s="76" t="str">
        <f t="shared" si="28"/>
        <v/>
      </c>
      <c r="O140" s="1">
        <f t="shared" si="34"/>
        <v>10</v>
      </c>
      <c r="P140" s="2">
        <v>458</v>
      </c>
      <c r="Q140" s="10">
        <f t="shared" si="29"/>
        <v>458</v>
      </c>
      <c r="R140" s="76" t="str">
        <f t="shared" si="30"/>
        <v/>
      </c>
      <c r="S140" s="13">
        <f t="shared" si="19"/>
        <v>7.9093370611888328E-2</v>
      </c>
      <c r="T140" s="110" t="s">
        <v>6</v>
      </c>
      <c r="U140" s="13">
        <f t="shared" si="20"/>
        <v>7.9035498995311454E-2</v>
      </c>
      <c r="V140" s="110" t="s">
        <v>6</v>
      </c>
      <c r="W140" s="13">
        <f t="shared" si="21"/>
        <v>3.3489618218352311E-3</v>
      </c>
      <c r="X140" s="110" t="s">
        <v>6</v>
      </c>
      <c r="Y140" t="b">
        <f t="shared" si="22"/>
        <v>0</v>
      </c>
      <c r="Z140" s="111"/>
    </row>
    <row r="141" spans="1:26">
      <c r="A141" s="67">
        <v>1</v>
      </c>
      <c r="B141" s="69">
        <f t="shared" si="35"/>
        <v>43998.75</v>
      </c>
      <c r="C141" s="77">
        <f t="shared" si="31"/>
        <v>293</v>
      </c>
      <c r="D141" s="16">
        <v>10183</v>
      </c>
      <c r="E141" s="79">
        <f t="shared" si="32"/>
        <v>10183</v>
      </c>
      <c r="F141" s="76" t="str">
        <f t="shared" si="18"/>
        <v/>
      </c>
      <c r="G141" s="1">
        <f t="shared" si="23"/>
        <v>132</v>
      </c>
      <c r="H141" s="1">
        <f t="shared" si="24"/>
        <v>3118</v>
      </c>
      <c r="I141" s="106">
        <f t="shared" si="25"/>
        <v>3118</v>
      </c>
      <c r="J141" s="76" t="str">
        <f t="shared" si="26"/>
        <v/>
      </c>
      <c r="K141" s="1">
        <f t="shared" si="33"/>
        <v>150</v>
      </c>
      <c r="L141" s="2">
        <v>6596</v>
      </c>
      <c r="M141" s="7">
        <f t="shared" si="27"/>
        <v>6596</v>
      </c>
      <c r="N141" s="76" t="str">
        <f t="shared" si="28"/>
        <v/>
      </c>
      <c r="O141" s="1">
        <f t="shared" si="34"/>
        <v>11</v>
      </c>
      <c r="P141" s="2">
        <v>469</v>
      </c>
      <c r="Q141" s="10">
        <f t="shared" si="29"/>
        <v>469</v>
      </c>
      <c r="R141" s="76" t="str">
        <f t="shared" si="30"/>
        <v/>
      </c>
      <c r="S141" s="13">
        <f t="shared" si="19"/>
        <v>9.4882459643828576E-2</v>
      </c>
      <c r="T141" s="110" t="s">
        <v>6</v>
      </c>
      <c r="U141" s="13">
        <f t="shared" si="20"/>
        <v>4.8107761385503531E-2</v>
      </c>
      <c r="V141" s="110" t="s">
        <v>6</v>
      </c>
      <c r="W141" s="13">
        <f t="shared" si="21"/>
        <v>3.5279025016035919E-3</v>
      </c>
      <c r="X141" s="110" t="s">
        <v>6</v>
      </c>
      <c r="Y141" t="b">
        <f t="shared" si="22"/>
        <v>0</v>
      </c>
      <c r="Z141" s="111"/>
    </row>
    <row r="142" spans="1:26">
      <c r="A142" s="67">
        <v>1</v>
      </c>
      <c r="B142" s="69">
        <f t="shared" si="35"/>
        <v>43999.75</v>
      </c>
      <c r="C142" s="77">
        <f t="shared" si="31"/>
        <v>460</v>
      </c>
      <c r="D142" s="16">
        <v>10643</v>
      </c>
      <c r="E142" s="79">
        <f t="shared" si="32"/>
        <v>10643</v>
      </c>
      <c r="F142" s="76" t="str">
        <f t="shared" si="18"/>
        <v/>
      </c>
      <c r="G142" s="1">
        <f t="shared" si="23"/>
        <v>331</v>
      </c>
      <c r="H142" s="1">
        <f t="shared" si="24"/>
        <v>3449</v>
      </c>
      <c r="I142" s="106">
        <f t="shared" si="25"/>
        <v>3449</v>
      </c>
      <c r="J142" s="76" t="str">
        <f t="shared" si="26"/>
        <v/>
      </c>
      <c r="K142" s="1">
        <f t="shared" si="33"/>
        <v>117</v>
      </c>
      <c r="L142" s="2">
        <v>6713</v>
      </c>
      <c r="M142" s="7">
        <f t="shared" si="27"/>
        <v>6713</v>
      </c>
      <c r="N142" s="76" t="str">
        <f t="shared" si="28"/>
        <v/>
      </c>
      <c r="O142" s="1">
        <f t="shared" si="34"/>
        <v>12</v>
      </c>
      <c r="P142" s="2">
        <v>481</v>
      </c>
      <c r="Q142" s="10">
        <f t="shared" si="29"/>
        <v>481</v>
      </c>
      <c r="R142" s="76" t="str">
        <f t="shared" si="30"/>
        <v/>
      </c>
      <c r="S142" s="13">
        <f t="shared" si="19"/>
        <v>0.13480579982624766</v>
      </c>
      <c r="T142" s="110" t="s">
        <v>6</v>
      </c>
      <c r="U142" s="13">
        <f t="shared" si="20"/>
        <v>3.392287619599884E-2</v>
      </c>
      <c r="V142" s="110" t="s">
        <v>6</v>
      </c>
      <c r="W142" s="13">
        <f t="shared" si="21"/>
        <v>3.4792693534357786E-3</v>
      </c>
      <c r="X142" s="110" t="s">
        <v>6</v>
      </c>
      <c r="Y142" t="b">
        <f t="shared" si="22"/>
        <v>0</v>
      </c>
      <c r="Z142" s="111"/>
    </row>
    <row r="143" spans="1:26">
      <c r="A143" s="67">
        <v>1</v>
      </c>
      <c r="B143" s="69">
        <f t="shared" si="35"/>
        <v>44000.75</v>
      </c>
      <c r="C143" s="77">
        <f t="shared" si="31"/>
        <v>358.82766969698241</v>
      </c>
      <c r="D143" s="16">
        <v>11115</v>
      </c>
      <c r="E143" s="79">
        <f t="shared" si="32"/>
        <v>11001.827669696982</v>
      </c>
      <c r="F143" s="76">
        <f t="shared" si="18"/>
        <v>-1.0270859843664788E-2</v>
      </c>
      <c r="G143" s="1">
        <f t="shared" si="23"/>
        <v>128.85178521215408</v>
      </c>
      <c r="H143" s="1">
        <f t="shared" si="24"/>
        <v>3722</v>
      </c>
      <c r="I143" s="106">
        <f t="shared" si="25"/>
        <v>3577.851785212154</v>
      </c>
      <c r="J143" s="76">
        <f t="shared" si="26"/>
        <v>-4.0245947456679712E-2</v>
      </c>
      <c r="K143" s="1">
        <f t="shared" si="33"/>
        <v>217.480137978691</v>
      </c>
      <c r="L143" s="2">
        <v>6906</v>
      </c>
      <c r="M143" s="7">
        <f t="shared" si="27"/>
        <v>6930.4801379786913</v>
      </c>
      <c r="N143" s="76">
        <f t="shared" si="28"/>
        <v>-3.4632034632034632E-3</v>
      </c>
      <c r="O143" s="1">
        <f t="shared" si="34"/>
        <v>12.495746506136763</v>
      </c>
      <c r="P143" s="2">
        <v>487</v>
      </c>
      <c r="Q143" s="10">
        <f>IF(Y143,Q142+O143,P143)</f>
        <v>493.49574650613675</v>
      </c>
      <c r="R143" s="76">
        <f t="shared" si="30"/>
        <v>1.2170385395537525E-2</v>
      </c>
      <c r="S143" s="13" t="str">
        <f t="shared" si="19"/>
        <v/>
      </c>
      <c r="T143" s="110" t="s">
        <v>6</v>
      </c>
      <c r="U143" s="13" t="str">
        <f t="shared" si="20"/>
        <v/>
      </c>
      <c r="V143" s="110" t="s">
        <v>6</v>
      </c>
      <c r="W143" s="13" t="str">
        <f t="shared" si="21"/>
        <v/>
      </c>
      <c r="X143" s="110" t="s">
        <v>6</v>
      </c>
      <c r="Y143" t="b">
        <f t="shared" si="22"/>
        <v>1</v>
      </c>
      <c r="Z143" s="155" t="s">
        <v>24</v>
      </c>
    </row>
    <row r="144" spans="1:26">
      <c r="A144" s="67">
        <v>1</v>
      </c>
      <c r="B144" s="69">
        <f t="shared" si="35"/>
        <v>44001.75</v>
      </c>
      <c r="C144" s="77">
        <f t="shared" si="31"/>
        <v>372.07467519987404</v>
      </c>
      <c r="D144" s="16">
        <v>11465</v>
      </c>
      <c r="E144" s="79">
        <f t="shared" si="32"/>
        <v>11373.902344896856</v>
      </c>
      <c r="F144" s="76">
        <f t="shared" si="18"/>
        <v>-8.0007033585370139E-3</v>
      </c>
      <c r="G144" s="1">
        <f t="shared" si="23"/>
        <v>133.51665467486177</v>
      </c>
      <c r="H144" s="1">
        <f t="shared" si="24"/>
        <v>3909</v>
      </c>
      <c r="I144" s="106">
        <f t="shared" si="25"/>
        <v>3711.3684398870159</v>
      </c>
      <c r="J144" s="76">
        <f t="shared" si="26"/>
        <v>-5.3354890864995959E-2</v>
      </c>
      <c r="K144" s="1">
        <f t="shared" si="33"/>
        <v>225.5959634025271</v>
      </c>
      <c r="L144" s="2">
        <v>7063</v>
      </c>
      <c r="M144" s="7">
        <f t="shared" si="27"/>
        <v>7156.0761013812189</v>
      </c>
      <c r="N144" s="76">
        <f t="shared" si="28"/>
        <v>-1.2996087199552822E-2</v>
      </c>
      <c r="O144" s="1">
        <f t="shared" si="34"/>
        <v>12.962057122484877</v>
      </c>
      <c r="P144" s="2">
        <v>493</v>
      </c>
      <c r="Q144" s="10">
        <f t="shared" si="29"/>
        <v>506.4578036286216</v>
      </c>
      <c r="R144" s="76">
        <f t="shared" si="30"/>
        <v>2.5691699604743084E-2</v>
      </c>
      <c r="S144" s="13" t="str">
        <f t="shared" si="19"/>
        <v/>
      </c>
      <c r="T144" s="110" t="s">
        <v>6</v>
      </c>
      <c r="U144" s="13" t="str">
        <f t="shared" si="20"/>
        <v/>
      </c>
      <c r="V144" s="110" t="s">
        <v>6</v>
      </c>
      <c r="W144" s="13" t="str">
        <f t="shared" si="21"/>
        <v/>
      </c>
      <c r="X144" s="110" t="s">
        <v>6</v>
      </c>
      <c r="Y144" t="b">
        <f t="shared" si="22"/>
        <v>1</v>
      </c>
      <c r="Z144" s="31" t="s">
        <v>24</v>
      </c>
    </row>
    <row r="145" spans="1:26">
      <c r="A145" s="67">
        <v>1</v>
      </c>
      <c r="B145" s="69">
        <f t="shared" si="35"/>
        <v>44002.75</v>
      </c>
      <c r="C145" s="77">
        <f t="shared" si="31"/>
        <v>385.78897320626675</v>
      </c>
      <c r="D145" s="16"/>
      <c r="E145" s="79">
        <f t="shared" si="32"/>
        <v>11759.691318103123</v>
      </c>
      <c r="F145" s="76" t="str">
        <f t="shared" si="18"/>
        <v/>
      </c>
      <c r="G145" s="1">
        <f t="shared" si="23"/>
        <v>138.3388568451235</v>
      </c>
      <c r="H145" s="1" t="str">
        <f t="shared" si="24"/>
        <v/>
      </c>
      <c r="I145" s="106">
        <f t="shared" si="25"/>
        <v>3849.7072967321396</v>
      </c>
      <c r="J145" s="76" t="str">
        <f t="shared" si="26"/>
        <v/>
      </c>
      <c r="K145" s="1">
        <f t="shared" si="33"/>
        <v>234.00490694760128</v>
      </c>
      <c r="L145" s="2"/>
      <c r="M145" s="7">
        <f t="shared" si="27"/>
        <v>7390.0810083288197</v>
      </c>
      <c r="N145" s="76" t="str">
        <f t="shared" si="28"/>
        <v/>
      </c>
      <c r="O145" s="1">
        <f t="shared" si="34"/>
        <v>13.445209413541255</v>
      </c>
      <c r="P145" s="2"/>
      <c r="Q145" s="10">
        <f t="shared" si="29"/>
        <v>519.90301304216291</v>
      </c>
      <c r="R145" s="76" t="str">
        <f t="shared" si="30"/>
        <v/>
      </c>
      <c r="S145" s="13" t="str">
        <f t="shared" si="19"/>
        <v/>
      </c>
      <c r="T145" s="110" t="s">
        <v>6</v>
      </c>
      <c r="U145" s="13" t="str">
        <f t="shared" si="20"/>
        <v/>
      </c>
      <c r="V145" s="110" t="s">
        <v>6</v>
      </c>
      <c r="W145" s="13" t="str">
        <f t="shared" si="21"/>
        <v/>
      </c>
      <c r="X145" s="110" t="s">
        <v>6</v>
      </c>
      <c r="Y145" t="b">
        <f t="shared" si="22"/>
        <v>1</v>
      </c>
      <c r="Z145" s="31"/>
    </row>
    <row r="146" spans="1:26">
      <c r="A146" s="67">
        <v>1</v>
      </c>
      <c r="B146" s="69">
        <f t="shared" si="35"/>
        <v>44003.75</v>
      </c>
      <c r="C146" s="77">
        <f t="shared" si="31"/>
        <v>399.98536010400858</v>
      </c>
      <c r="D146" s="16"/>
      <c r="E146" s="79">
        <f t="shared" si="32"/>
        <v>12159.676678207132</v>
      </c>
      <c r="F146" s="76" t="str">
        <f t="shared" si="18"/>
        <v/>
      </c>
      <c r="G146" s="1">
        <f t="shared" si="23"/>
        <v>143.32279227767975</v>
      </c>
      <c r="H146" s="1" t="str">
        <f t="shared" si="24"/>
        <v/>
      </c>
      <c r="I146" s="106">
        <f t="shared" si="25"/>
        <v>3993.0300890098192</v>
      </c>
      <c r="J146" s="76" t="str">
        <f t="shared" si="26"/>
        <v/>
      </c>
      <c r="K146" s="1">
        <f t="shared" si="33"/>
        <v>242.71679958912188</v>
      </c>
      <c r="L146" s="2"/>
      <c r="M146" s="7">
        <f t="shared" si="27"/>
        <v>7632.797807917942</v>
      </c>
      <c r="N146" s="76" t="str">
        <f t="shared" si="28"/>
        <v/>
      </c>
      <c r="O146" s="1">
        <f t="shared" si="34"/>
        <v>13.945768237206273</v>
      </c>
      <c r="P146" s="2"/>
      <c r="Q146" s="10">
        <f t="shared" si="29"/>
        <v>533.84878127936918</v>
      </c>
      <c r="R146" s="76" t="str">
        <f t="shared" si="30"/>
        <v/>
      </c>
      <c r="S146" s="13" t="str">
        <f t="shared" si="19"/>
        <v/>
      </c>
      <c r="T146" s="110" t="s">
        <v>6</v>
      </c>
      <c r="U146" s="13" t="str">
        <f t="shared" si="20"/>
        <v/>
      </c>
      <c r="V146" s="110" t="s">
        <v>6</v>
      </c>
      <c r="W146" s="13" t="str">
        <f t="shared" si="21"/>
        <v/>
      </c>
      <c r="X146" s="110" t="s">
        <v>6</v>
      </c>
      <c r="Y146" t="b">
        <f t="shared" si="22"/>
        <v>1</v>
      </c>
      <c r="Z146" s="31"/>
    </row>
    <row r="147" spans="1:26">
      <c r="A147" s="67">
        <v>1</v>
      </c>
      <c r="B147" s="69">
        <f t="shared" si="35"/>
        <v>44004.75</v>
      </c>
      <c r="C147" s="77">
        <f t="shared" si="31"/>
        <v>414.67896734681926</v>
      </c>
      <c r="D147" s="16"/>
      <c r="E147" s="79">
        <f t="shared" si="32"/>
        <v>12574.355645553951</v>
      </c>
      <c r="F147" s="76" t="str">
        <f t="shared" si="18"/>
        <v/>
      </c>
      <c r="G147" s="1">
        <f t="shared" si="23"/>
        <v>148.47291058268485</v>
      </c>
      <c r="H147" s="1" t="str">
        <f t="shared" si="24"/>
        <v/>
      </c>
      <c r="I147" s="106">
        <f t="shared" si="25"/>
        <v>4141.5029995925042</v>
      </c>
      <c r="J147" s="76" t="str">
        <f t="shared" si="26"/>
        <v/>
      </c>
      <c r="K147" s="1">
        <f t="shared" si="33"/>
        <v>251.74174277236932</v>
      </c>
      <c r="L147" s="2"/>
      <c r="M147" s="7">
        <f t="shared" si="27"/>
        <v>7884.5395506903114</v>
      </c>
      <c r="N147" s="76" t="str">
        <f t="shared" si="28"/>
        <v/>
      </c>
      <c r="O147" s="1">
        <f t="shared" si="34"/>
        <v>14.464313991767073</v>
      </c>
      <c r="P147" s="2"/>
      <c r="Q147" s="10">
        <f t="shared" si="29"/>
        <v>548.31309527113626</v>
      </c>
      <c r="R147" s="76" t="str">
        <f t="shared" si="30"/>
        <v/>
      </c>
      <c r="S147" s="13" t="str">
        <f t="shared" si="19"/>
        <v/>
      </c>
      <c r="T147" s="110" t="s">
        <v>6</v>
      </c>
      <c r="U147" s="13" t="str">
        <f t="shared" si="20"/>
        <v/>
      </c>
      <c r="V147" s="110" t="s">
        <v>6</v>
      </c>
      <c r="W147" s="13" t="str">
        <f t="shared" si="21"/>
        <v/>
      </c>
      <c r="X147" s="110" t="s">
        <v>6</v>
      </c>
      <c r="Y147" t="b">
        <f t="shared" si="22"/>
        <v>1</v>
      </c>
      <c r="Z147" s="31"/>
    </row>
    <row r="148" spans="1:26">
      <c r="A148" s="67">
        <v>1</v>
      </c>
      <c r="B148" s="69">
        <f t="shared" si="35"/>
        <v>44005.75</v>
      </c>
      <c r="C148" s="77">
        <f t="shared" si="31"/>
        <v>429.88525770646265</v>
      </c>
      <c r="D148" s="16"/>
      <c r="E148" s="79">
        <f t="shared" si="32"/>
        <v>13004.240903260414</v>
      </c>
      <c r="F148" s="76" t="str">
        <f t="shared" si="18"/>
        <v/>
      </c>
      <c r="G148" s="1">
        <f t="shared" si="23"/>
        <v>153.79370394149112</v>
      </c>
      <c r="H148" s="1" t="str">
        <f t="shared" si="24"/>
        <v/>
      </c>
      <c r="I148" s="106">
        <f t="shared" si="25"/>
        <v>4295.2967035339952</v>
      </c>
      <c r="J148" s="76" t="str">
        <f t="shared" si="26"/>
        <v/>
      </c>
      <c r="K148" s="1">
        <f t="shared" si="33"/>
        <v>261.0901110003914</v>
      </c>
      <c r="L148" s="2"/>
      <c r="M148" s="7">
        <f t="shared" si="27"/>
        <v>8145.629661690703</v>
      </c>
      <c r="N148" s="76" t="str">
        <f t="shared" si="28"/>
        <v/>
      </c>
      <c r="O148" s="1">
        <f t="shared" si="34"/>
        <v>15.001442764578652</v>
      </c>
      <c r="P148" s="2"/>
      <c r="Q148" s="10">
        <f t="shared" si="29"/>
        <v>563.31453803571492</v>
      </c>
      <c r="R148" s="76" t="str">
        <f t="shared" si="30"/>
        <v/>
      </c>
      <c r="S148" s="13" t="str">
        <f t="shared" si="19"/>
        <v/>
      </c>
      <c r="T148" s="110" t="s">
        <v>6</v>
      </c>
      <c r="U148" s="13" t="str">
        <f t="shared" si="20"/>
        <v/>
      </c>
      <c r="V148" s="110" t="s">
        <v>6</v>
      </c>
      <c r="W148" s="13" t="str">
        <f t="shared" si="21"/>
        <v/>
      </c>
      <c r="X148" s="110" t="s">
        <v>6</v>
      </c>
      <c r="Y148" t="b">
        <f t="shared" si="22"/>
        <v>1</v>
      </c>
      <c r="Z148" s="31"/>
    </row>
    <row r="149" spans="1:26">
      <c r="A149" s="67">
        <v>1</v>
      </c>
      <c r="B149" s="69">
        <f t="shared" si="35"/>
        <v>44006.75</v>
      </c>
      <c r="C149" s="77">
        <f t="shared" si="31"/>
        <v>445.62002027056224</v>
      </c>
      <c r="D149" s="16"/>
      <c r="E149" s="79">
        <f t="shared" si="32"/>
        <v>13449.860923530976</v>
      </c>
      <c r="F149" s="76" t="str">
        <f t="shared" si="18"/>
        <v/>
      </c>
      <c r="G149" s="1">
        <f t="shared" si="23"/>
        <v>159.28969983549149</v>
      </c>
      <c r="H149" s="1" t="str">
        <f t="shared" si="24"/>
        <v/>
      </c>
      <c r="I149" s="106">
        <f t="shared" si="25"/>
        <v>4454.586403369487</v>
      </c>
      <c r="J149" s="76" t="str">
        <f t="shared" si="26"/>
        <v/>
      </c>
      <c r="K149" s="1">
        <f t="shared" si="33"/>
        <v>270.77255397972039</v>
      </c>
      <c r="L149" s="2"/>
      <c r="M149" s="7">
        <f t="shared" si="27"/>
        <v>8416.4022156704232</v>
      </c>
      <c r="N149" s="76" t="str">
        <f t="shared" si="28"/>
        <v/>
      </c>
      <c r="O149" s="1">
        <f t="shared" si="34"/>
        <v>15.557766455350233</v>
      </c>
      <c r="P149" s="2"/>
      <c r="Q149" s="10">
        <f t="shared" si="29"/>
        <v>578.87230449106517</v>
      </c>
      <c r="R149" s="76" t="str">
        <f t="shared" si="30"/>
        <v/>
      </c>
      <c r="S149" s="13" t="str">
        <f t="shared" si="19"/>
        <v/>
      </c>
      <c r="T149" s="110" t="s">
        <v>6</v>
      </c>
      <c r="U149" s="13" t="str">
        <f t="shared" si="20"/>
        <v/>
      </c>
      <c r="V149" s="110" t="s">
        <v>6</v>
      </c>
      <c r="W149" s="13" t="str">
        <f t="shared" si="21"/>
        <v/>
      </c>
      <c r="X149" s="110" t="s">
        <v>6</v>
      </c>
      <c r="Y149" t="b">
        <f t="shared" si="22"/>
        <v>1</v>
      </c>
      <c r="Z149" s="31"/>
    </row>
    <row r="150" spans="1:26">
      <c r="A150" s="67">
        <v>1</v>
      </c>
      <c r="B150" s="69">
        <f t="shared" si="35"/>
        <v>44007.75</v>
      </c>
      <c r="C150" s="77">
        <f t="shared" si="31"/>
        <v>461.89936407247478</v>
      </c>
      <c r="D150" s="16"/>
      <c r="E150" s="79">
        <f t="shared" si="32"/>
        <v>13911.760287603451</v>
      </c>
      <c r="F150" s="76" t="str">
        <f t="shared" si="18"/>
        <v/>
      </c>
      <c r="G150" s="1">
        <f t="shared" si="23"/>
        <v>164.96545292872187</v>
      </c>
      <c r="H150" s="1" t="str">
        <f t="shared" si="24"/>
        <v/>
      </c>
      <c r="I150" s="106">
        <f t="shared" si="25"/>
        <v>4619.5518562982088</v>
      </c>
      <c r="J150" s="76" t="str">
        <f t="shared" si="26"/>
        <v/>
      </c>
      <c r="K150" s="1">
        <f t="shared" si="33"/>
        <v>280.79999827267295</v>
      </c>
      <c r="L150" s="2"/>
      <c r="M150" s="7">
        <f t="shared" si="27"/>
        <v>8697.2022139430956</v>
      </c>
      <c r="N150" s="76" t="str">
        <f t="shared" si="28"/>
        <v/>
      </c>
      <c r="O150" s="1">
        <f t="shared" si="34"/>
        <v>16.133912871081403</v>
      </c>
      <c r="P150" s="2"/>
      <c r="Q150" s="10">
        <f t="shared" si="29"/>
        <v>595.00621736214657</v>
      </c>
      <c r="R150" s="76" t="str">
        <f t="shared" si="30"/>
        <v/>
      </c>
      <c r="S150" s="13" t="str">
        <f t="shared" si="19"/>
        <v/>
      </c>
      <c r="T150" s="110" t="s">
        <v>6</v>
      </c>
      <c r="U150" s="13" t="str">
        <f t="shared" si="20"/>
        <v/>
      </c>
      <c r="V150" s="110" t="s">
        <v>6</v>
      </c>
      <c r="W150" s="13" t="str">
        <f t="shared" si="21"/>
        <v/>
      </c>
      <c r="X150" s="110" t="s">
        <v>6</v>
      </c>
      <c r="Y150" t="b">
        <f t="shared" si="22"/>
        <v>1</v>
      </c>
      <c r="Z150" s="31"/>
    </row>
    <row r="151" spans="1:26">
      <c r="A151" s="67">
        <v>1</v>
      </c>
      <c r="B151" s="69">
        <f t="shared" si="35"/>
        <v>44008.75</v>
      </c>
      <c r="C151" s="77">
        <f t="shared" si="31"/>
        <v>478.73971023223567</v>
      </c>
      <c r="D151" s="16"/>
      <c r="E151" s="79">
        <f t="shared" si="32"/>
        <v>14390.499997835686</v>
      </c>
      <c r="F151" s="76" t="str">
        <f t="shared" si="18"/>
        <v/>
      </c>
      <c r="G151" s="1">
        <f t="shared" si="23"/>
        <v>170.82553604176323</v>
      </c>
      <c r="H151" s="1" t="str">
        <f t="shared" si="24"/>
        <v/>
      </c>
      <c r="I151" s="106">
        <f t="shared" si="25"/>
        <v>4790.3773923399722</v>
      </c>
      <c r="J151" s="76" t="str">
        <f t="shared" si="26"/>
        <v/>
      </c>
      <c r="K151" s="1">
        <f t="shared" si="33"/>
        <v>291.18364840099809</v>
      </c>
      <c r="L151" s="2"/>
      <c r="M151" s="7">
        <f t="shared" si="27"/>
        <v>8988.3858623440938</v>
      </c>
      <c r="N151" s="76" t="str">
        <f t="shared" si="28"/>
        <v/>
      </c>
      <c r="O151" s="1">
        <f t="shared" si="34"/>
        <v>16.730525789474338</v>
      </c>
      <c r="P151" s="2"/>
      <c r="Q151" s="10">
        <f t="shared" si="29"/>
        <v>611.73674315162089</v>
      </c>
      <c r="R151" s="76" t="str">
        <f t="shared" si="30"/>
        <v/>
      </c>
      <c r="S151" s="13" t="str">
        <f t="shared" si="19"/>
        <v/>
      </c>
      <c r="T151" s="110" t="s">
        <v>6</v>
      </c>
      <c r="U151" s="13" t="str">
        <f t="shared" si="20"/>
        <v/>
      </c>
      <c r="V151" s="110" t="s">
        <v>6</v>
      </c>
      <c r="W151" s="13" t="str">
        <f t="shared" si="21"/>
        <v/>
      </c>
      <c r="X151" s="110" t="s">
        <v>6</v>
      </c>
      <c r="Y151" t="b">
        <f t="shared" si="22"/>
        <v>1</v>
      </c>
      <c r="Z151" s="31"/>
    </row>
    <row r="152" spans="1:26">
      <c r="A152" s="67">
        <v>1</v>
      </c>
      <c r="B152" s="69">
        <f t="shared" si="35"/>
        <v>44009.75</v>
      </c>
      <c r="C152" s="77">
        <f t="shared" si="31"/>
        <v>496.15778248034076</v>
      </c>
      <c r="D152" s="16"/>
      <c r="E152" s="79">
        <f t="shared" si="32"/>
        <v>14886.657780316027</v>
      </c>
      <c r="F152" s="76" t="str">
        <f t="shared" si="18"/>
        <v/>
      </c>
      <c r="G152" s="1">
        <f t="shared" si="23"/>
        <v>176.87453015127596</v>
      </c>
      <c r="H152" s="1" t="str">
        <f t="shared" si="24"/>
        <v/>
      </c>
      <c r="I152" s="106">
        <f t="shared" si="25"/>
        <v>4967.2519224912485</v>
      </c>
      <c r="J152" s="76" t="str">
        <f t="shared" si="26"/>
        <v/>
      </c>
      <c r="K152" s="1">
        <f t="shared" si="33"/>
        <v>301.93498734164535</v>
      </c>
      <c r="L152" s="2"/>
      <c r="M152" s="7">
        <f t="shared" si="27"/>
        <v>9290.3208496857387</v>
      </c>
      <c r="N152" s="76" t="str">
        <f t="shared" si="28"/>
        <v/>
      </c>
      <c r="O152" s="1">
        <f t="shared" si="34"/>
        <v>17.348264987419157</v>
      </c>
      <c r="P152" s="2"/>
      <c r="Q152" s="10">
        <f t="shared" si="29"/>
        <v>629.08500813904004</v>
      </c>
      <c r="R152" s="76" t="str">
        <f t="shared" si="30"/>
        <v/>
      </c>
      <c r="S152" s="13" t="str">
        <f t="shared" si="19"/>
        <v/>
      </c>
      <c r="T152" s="110" t="s">
        <v>6</v>
      </c>
      <c r="U152" s="13" t="str">
        <f t="shared" si="20"/>
        <v/>
      </c>
      <c r="V152" s="110" t="s">
        <v>6</v>
      </c>
      <c r="W152" s="13" t="str">
        <f t="shared" si="21"/>
        <v/>
      </c>
      <c r="X152" s="110" t="s">
        <v>6</v>
      </c>
      <c r="Y152" t="b">
        <f t="shared" si="22"/>
        <v>1</v>
      </c>
      <c r="Z152" s="31"/>
    </row>
    <row r="153" spans="1:26">
      <c r="A153" s="67">
        <v>1</v>
      </c>
      <c r="B153" s="69">
        <f t="shared" si="35"/>
        <v>44010.75</v>
      </c>
      <c r="C153" s="77">
        <f t="shared" si="31"/>
        <v>514.1705959284136</v>
      </c>
      <c r="D153" s="16"/>
      <c r="E153" s="79">
        <f t="shared" si="32"/>
        <v>15400.828376244441</v>
      </c>
      <c r="F153" s="76" t="str">
        <f t="shared" si="18"/>
        <v/>
      </c>
      <c r="G153" s="1">
        <f t="shared" si="23"/>
        <v>183.11701334626619</v>
      </c>
      <c r="H153" s="1" t="str">
        <f t="shared" si="24"/>
        <v/>
      </c>
      <c r="I153" s="106">
        <f t="shared" si="25"/>
        <v>5150.368935837515</v>
      </c>
      <c r="J153" s="76" t="str">
        <f t="shared" si="26"/>
        <v/>
      </c>
      <c r="K153" s="1">
        <f t="shared" si="33"/>
        <v>313.06577635123824</v>
      </c>
      <c r="L153" s="2"/>
      <c r="M153" s="7">
        <f t="shared" si="27"/>
        <v>9603.3866260369778</v>
      </c>
      <c r="N153" s="76" t="str">
        <f t="shared" si="28"/>
        <v/>
      </c>
      <c r="O153" s="1">
        <f t="shared" si="34"/>
        <v>17.987806230908685</v>
      </c>
      <c r="P153" s="2"/>
      <c r="Q153" s="10">
        <f t="shared" si="29"/>
        <v>647.07281436994867</v>
      </c>
      <c r="R153" s="76" t="str">
        <f t="shared" si="30"/>
        <v/>
      </c>
      <c r="S153" s="13" t="str">
        <f t="shared" si="19"/>
        <v/>
      </c>
      <c r="T153" s="110" t="s">
        <v>6</v>
      </c>
      <c r="U153" s="13" t="str">
        <f t="shared" si="20"/>
        <v/>
      </c>
      <c r="V153" s="110" t="s">
        <v>6</v>
      </c>
      <c r="W153" s="13" t="str">
        <f t="shared" si="21"/>
        <v/>
      </c>
      <c r="X153" s="110" t="s">
        <v>6</v>
      </c>
      <c r="Y153" t="b">
        <f t="shared" si="22"/>
        <v>1</v>
      </c>
      <c r="Z153" s="31"/>
    </row>
    <row r="154" spans="1:26">
      <c r="A154" s="67">
        <v>1</v>
      </c>
      <c r="B154" s="69">
        <f t="shared" si="35"/>
        <v>44011.75</v>
      </c>
      <c r="C154" s="77">
        <f t="shared" si="31"/>
        <v>532.79544394286677</v>
      </c>
      <c r="D154" s="16"/>
      <c r="E154" s="79">
        <f t="shared" si="32"/>
        <v>15933.623820187308</v>
      </c>
      <c r="F154" s="76" t="str">
        <f t="shared" si="18"/>
        <v/>
      </c>
      <c r="G154" s="1">
        <f t="shared" si="23"/>
        <v>189.55754866892769</v>
      </c>
      <c r="H154" s="1" t="str">
        <f t="shared" si="24"/>
        <v/>
      </c>
      <c r="I154" s="106">
        <f t="shared" si="25"/>
        <v>5339.9264845064426</v>
      </c>
      <c r="J154" s="76" t="str">
        <f t="shared" si="26"/>
        <v/>
      </c>
      <c r="K154" s="1">
        <f t="shared" si="33"/>
        <v>324.58805405145222</v>
      </c>
      <c r="L154" s="2"/>
      <c r="M154" s="7">
        <f t="shared" si="27"/>
        <v>9927.9746800884295</v>
      </c>
      <c r="N154" s="76" t="str">
        <f t="shared" si="28"/>
        <v/>
      </c>
      <c r="O154" s="1">
        <f t="shared" si="34"/>
        <v>18.649841222487062</v>
      </c>
      <c r="P154" s="2"/>
      <c r="Q154" s="10">
        <f t="shared" si="29"/>
        <v>665.72265559243579</v>
      </c>
      <c r="R154" s="76" t="str">
        <f t="shared" si="30"/>
        <v/>
      </c>
      <c r="S154" s="13" t="str">
        <f t="shared" si="19"/>
        <v/>
      </c>
      <c r="T154" s="110" t="s">
        <v>6</v>
      </c>
      <c r="U154" s="13" t="str">
        <f t="shared" si="20"/>
        <v/>
      </c>
      <c r="V154" s="110" t="s">
        <v>6</v>
      </c>
      <c r="W154" s="13" t="str">
        <f t="shared" si="21"/>
        <v/>
      </c>
      <c r="X154" s="110" t="s">
        <v>6</v>
      </c>
      <c r="Y154" t="b">
        <f t="shared" si="22"/>
        <v>1</v>
      </c>
      <c r="Z154" s="31"/>
    </row>
    <row r="155" spans="1:26">
      <c r="A155" s="67">
        <v>1</v>
      </c>
      <c r="B155" s="69">
        <f t="shared" si="35"/>
        <v>44012.75</v>
      </c>
      <c r="C155" s="77">
        <f t="shared" si="31"/>
        <v>552.04988296965712</v>
      </c>
      <c r="D155" s="16"/>
      <c r="E155" s="79">
        <f t="shared" si="32"/>
        <v>16485.673703156965</v>
      </c>
      <c r="F155" s="76" t="str">
        <f t="shared" si="18"/>
        <v/>
      </c>
      <c r="G155" s="1">
        <f t="shared" si="23"/>
        <v>196.20067076467069</v>
      </c>
      <c r="H155" s="1" t="str">
        <f t="shared" si="24"/>
        <v/>
      </c>
      <c r="I155" s="106">
        <f t="shared" si="25"/>
        <v>5536.1271552711132</v>
      </c>
      <c r="J155" s="76" t="str">
        <f t="shared" si="26"/>
        <v/>
      </c>
      <c r="K155" s="1">
        <f t="shared" si="33"/>
        <v>336.51413470291277</v>
      </c>
      <c r="L155" s="2"/>
      <c r="M155" s="7">
        <f t="shared" si="27"/>
        <v>10264.488814791343</v>
      </c>
      <c r="N155" s="76" t="str">
        <f t="shared" si="28"/>
        <v/>
      </c>
      <c r="O155" s="1">
        <f t="shared" si="34"/>
        <v>19.335077502073176</v>
      </c>
      <c r="P155" s="2"/>
      <c r="Q155" s="10">
        <f t="shared" si="29"/>
        <v>685.05773309450899</v>
      </c>
      <c r="R155" s="76" t="str">
        <f t="shared" si="30"/>
        <v/>
      </c>
      <c r="S155" s="13" t="str">
        <f t="shared" si="19"/>
        <v/>
      </c>
      <c r="T155" s="110" t="s">
        <v>6</v>
      </c>
      <c r="U155" s="13" t="str">
        <f t="shared" si="20"/>
        <v/>
      </c>
      <c r="V155" s="110" t="s">
        <v>6</v>
      </c>
      <c r="W155" s="13" t="str">
        <f t="shared" si="21"/>
        <v/>
      </c>
      <c r="X155" s="110" t="s">
        <v>6</v>
      </c>
      <c r="Y155" t="b">
        <f t="shared" si="22"/>
        <v>1</v>
      </c>
      <c r="Z155" s="31"/>
    </row>
    <row r="156" spans="1:26">
      <c r="A156" s="67">
        <v>1</v>
      </c>
      <c r="B156" s="69">
        <f t="shared" si="35"/>
        <v>44013.75</v>
      </c>
      <c r="C156" s="77">
        <f t="shared" si="31"/>
        <v>571.95171514992398</v>
      </c>
      <c r="D156" s="16"/>
      <c r="E156" s="79">
        <f t="shared" si="32"/>
        <v>17057.625418306889</v>
      </c>
      <c r="F156" s="76" t="str">
        <f t="shared" si="18"/>
        <v/>
      </c>
      <c r="G156" s="1">
        <f t="shared" si="23"/>
        <v>203.05087126274552</v>
      </c>
      <c r="H156" s="1" t="str">
        <f t="shared" si="24"/>
        <v/>
      </c>
      <c r="I156" s="106">
        <f t="shared" si="25"/>
        <v>5739.1780265338584</v>
      </c>
      <c r="J156" s="76" t="str">
        <f t="shared" si="26"/>
        <v/>
      </c>
      <c r="K156" s="1">
        <f t="shared" si="33"/>
        <v>348.85660559045311</v>
      </c>
      <c r="L156" s="2"/>
      <c r="M156" s="7">
        <f t="shared" si="27"/>
        <v>10613.345420381796</v>
      </c>
      <c r="N156" s="76" t="str">
        <f t="shared" si="28"/>
        <v/>
      </c>
      <c r="O156" s="1">
        <f t="shared" si="34"/>
        <v>20.044238296725553</v>
      </c>
      <c r="P156" s="2"/>
      <c r="Q156" s="10">
        <f t="shared" si="29"/>
        <v>705.10197139123454</v>
      </c>
      <c r="R156" s="76" t="str">
        <f t="shared" si="30"/>
        <v/>
      </c>
      <c r="S156" s="13" t="str">
        <f t="shared" si="19"/>
        <v/>
      </c>
      <c r="T156" s="110" t="s">
        <v>6</v>
      </c>
      <c r="U156" s="13" t="str">
        <f t="shared" si="20"/>
        <v/>
      </c>
      <c r="V156" s="110" t="s">
        <v>6</v>
      </c>
      <c r="W156" s="13" t="str">
        <f t="shared" si="21"/>
        <v/>
      </c>
      <c r="X156" s="110" t="s">
        <v>6</v>
      </c>
      <c r="Y156" t="b">
        <f t="shared" si="22"/>
        <v>1</v>
      </c>
      <c r="Z156" s="31"/>
    </row>
    <row r="157" spans="1:26">
      <c r="A157" s="67">
        <v>1</v>
      </c>
      <c r="B157" s="69">
        <f t="shared" si="35"/>
        <v>44014.75</v>
      </c>
      <c r="C157" s="77">
        <f t="shared" si="31"/>
        <v>592.51896855798259</v>
      </c>
      <c r="D157" s="16"/>
      <c r="E157" s="79">
        <f t="shared" si="32"/>
        <v>17650.144386864871</v>
      </c>
      <c r="F157" s="76" t="str">
        <f t="shared" si="18"/>
        <v/>
      </c>
      <c r="G157" s="1">
        <f t="shared" si="23"/>
        <v>210.11258280574611</v>
      </c>
      <c r="H157" s="1" t="str">
        <f t="shared" si="24"/>
        <v/>
      </c>
      <c r="I157" s="106">
        <f t="shared" si="25"/>
        <v>5949.290609339605</v>
      </c>
      <c r="J157" s="76" t="str">
        <f t="shared" si="26"/>
        <v/>
      </c>
      <c r="K157" s="1">
        <f t="shared" si="33"/>
        <v>361.62832343760351</v>
      </c>
      <c r="L157" s="2"/>
      <c r="M157" s="7">
        <f t="shared" si="27"/>
        <v>10974.973743819401</v>
      </c>
      <c r="N157" s="76" t="str">
        <f t="shared" si="28"/>
        <v/>
      </c>
      <c r="O157" s="1">
        <f t="shared" si="34"/>
        <v>20.778062314629803</v>
      </c>
      <c r="P157" s="2"/>
      <c r="Q157" s="10">
        <f t="shared" si="29"/>
        <v>725.88003370586432</v>
      </c>
      <c r="R157" s="76" t="str">
        <f t="shared" si="30"/>
        <v/>
      </c>
      <c r="S157" s="13" t="str">
        <f t="shared" si="19"/>
        <v/>
      </c>
      <c r="T157" s="110" t="s">
        <v>6</v>
      </c>
      <c r="U157" s="13" t="str">
        <f t="shared" si="20"/>
        <v/>
      </c>
      <c r="V157" s="110" t="s">
        <v>6</v>
      </c>
      <c r="W157" s="13" t="str">
        <f t="shared" si="21"/>
        <v/>
      </c>
      <c r="X157" s="110" t="s">
        <v>6</v>
      </c>
      <c r="Y157" t="b">
        <f t="shared" si="22"/>
        <v>1</v>
      </c>
      <c r="Z157" s="31"/>
    </row>
    <row r="158" spans="1:26">
      <c r="A158" s="67">
        <v>1</v>
      </c>
      <c r="B158" s="69">
        <f t="shared" si="35"/>
        <v>44015.75</v>
      </c>
      <c r="C158" s="77">
        <f t="shared" si="31"/>
        <v>613.76987488457962</v>
      </c>
      <c r="D158" s="16"/>
      <c r="E158" s="79">
        <f t="shared" si="32"/>
        <v>18263.914261749451</v>
      </c>
      <c r="F158" s="76" t="str">
        <f t="shared" si="18"/>
        <v/>
      </c>
      <c r="G158" s="1">
        <f t="shared" si="23"/>
        <v>217.39016164325523</v>
      </c>
      <c r="H158" s="1" t="str">
        <f t="shared" si="24"/>
        <v/>
      </c>
      <c r="I158" s="106">
        <f t="shared" si="25"/>
        <v>6166.6807709828599</v>
      </c>
      <c r="J158" s="76" t="str">
        <f t="shared" si="26"/>
        <v/>
      </c>
      <c r="K158" s="1">
        <f t="shared" si="33"/>
        <v>374.84240976303289</v>
      </c>
      <c r="L158" s="2"/>
      <c r="M158" s="7">
        <f t="shared" si="27"/>
        <v>11349.816153582433</v>
      </c>
      <c r="N158" s="76" t="str">
        <f t="shared" si="28"/>
        <v/>
      </c>
      <c r="O158" s="1">
        <f t="shared" si="34"/>
        <v>21.537303478293921</v>
      </c>
      <c r="P158" s="2"/>
      <c r="Q158" s="10">
        <f t="shared" si="29"/>
        <v>747.41733718415821</v>
      </c>
      <c r="R158" s="76" t="str">
        <f t="shared" si="30"/>
        <v/>
      </c>
      <c r="S158" s="13" t="str">
        <f t="shared" si="19"/>
        <v/>
      </c>
      <c r="T158" s="110" t="s">
        <v>6</v>
      </c>
      <c r="U158" s="13" t="str">
        <f t="shared" si="20"/>
        <v/>
      </c>
      <c r="V158" s="110" t="s">
        <v>6</v>
      </c>
      <c r="W158" s="13" t="str">
        <f t="shared" si="21"/>
        <v/>
      </c>
      <c r="X158" s="110" t="s">
        <v>6</v>
      </c>
      <c r="Y158" t="b">
        <f t="shared" si="22"/>
        <v>1</v>
      </c>
      <c r="Z158" s="31"/>
    </row>
    <row r="159" spans="1:26">
      <c r="A159" s="67">
        <v>1</v>
      </c>
      <c r="B159" s="69">
        <f t="shared" si="35"/>
        <v>44016.75</v>
      </c>
      <c r="C159" s="77">
        <f t="shared" si="31"/>
        <v>635.7228443799977</v>
      </c>
      <c r="D159" s="16"/>
      <c r="E159" s="79">
        <f t="shared" si="32"/>
        <v>18899.637106129449</v>
      </c>
      <c r="F159" s="76" t="str">
        <f t="shared" si="18"/>
        <v/>
      </c>
      <c r="G159" s="1">
        <f t="shared" si="23"/>
        <v>224.88786870202293</v>
      </c>
      <c r="H159" s="1" t="str">
        <f t="shared" si="24"/>
        <v/>
      </c>
      <c r="I159" s="106">
        <f t="shared" si="25"/>
        <v>6391.5686396848832</v>
      </c>
      <c r="J159" s="76" t="str">
        <f t="shared" si="26"/>
        <v/>
      </c>
      <c r="K159" s="1">
        <f t="shared" si="33"/>
        <v>388.51224508633982</v>
      </c>
      <c r="L159" s="2"/>
      <c r="M159" s="7">
        <f t="shared" si="27"/>
        <v>11738.328398668773</v>
      </c>
      <c r="N159" s="76" t="str">
        <f t="shared" si="28"/>
        <v/>
      </c>
      <c r="O159" s="1">
        <f t="shared" si="34"/>
        <v>22.322730591630652</v>
      </c>
      <c r="P159" s="2"/>
      <c r="Q159" s="10">
        <f t="shared" si="29"/>
        <v>769.74006777578882</v>
      </c>
      <c r="R159" s="76" t="str">
        <f t="shared" si="30"/>
        <v/>
      </c>
      <c r="S159" s="13" t="str">
        <f t="shared" si="19"/>
        <v/>
      </c>
      <c r="T159" s="29" t="s">
        <v>6</v>
      </c>
      <c r="U159" s="13" t="str">
        <f t="shared" si="20"/>
        <v/>
      </c>
      <c r="V159" s="110" t="s">
        <v>6</v>
      </c>
      <c r="W159" s="13" t="str">
        <f t="shared" si="21"/>
        <v/>
      </c>
      <c r="X159" s="110" t="s">
        <v>6</v>
      </c>
      <c r="Y159" t="b">
        <f t="shared" si="22"/>
        <v>1</v>
      </c>
      <c r="Z159" s="31"/>
    </row>
    <row r="160" spans="1:26">
      <c r="A160" s="67">
        <v>1</v>
      </c>
      <c r="B160" s="69">
        <f t="shared" si="35"/>
        <v>44017.75</v>
      </c>
      <c r="C160" s="77">
        <f t="shared" si="31"/>
        <v>658.39643786278248</v>
      </c>
      <c r="D160" s="16"/>
      <c r="E160" s="79">
        <f t="shared" si="32"/>
        <v>19558.033543992231</v>
      </c>
      <c r="F160" s="76" t="str">
        <f t="shared" si="18"/>
        <v/>
      </c>
      <c r="G160" s="1">
        <f t="shared" si="23"/>
        <v>232.60984904239527</v>
      </c>
      <c r="H160" s="1" t="str">
        <f t="shared" si="24"/>
        <v/>
      </c>
      <c r="I160" s="106">
        <f t="shared" si="25"/>
        <v>6624.1784887272788</v>
      </c>
      <c r="J160" s="76" t="str">
        <f t="shared" si="26"/>
        <v/>
      </c>
      <c r="K160" s="1">
        <f t="shared" si="33"/>
        <v>402.65146188509914</v>
      </c>
      <c r="L160" s="2"/>
      <c r="M160" s="7">
        <f t="shared" si="27"/>
        <v>12140.979860553873</v>
      </c>
      <c r="N160" s="76" t="str">
        <f t="shared" si="28"/>
        <v/>
      </c>
      <c r="O160" s="1">
        <f t="shared" si="34"/>
        <v>23.135126935290863</v>
      </c>
      <c r="P160" s="2"/>
      <c r="Q160" s="10">
        <f t="shared" si="29"/>
        <v>792.87519471107964</v>
      </c>
      <c r="R160" s="76" t="str">
        <f t="shared" si="30"/>
        <v/>
      </c>
      <c r="S160" s="13" t="str">
        <f t="shared" si="19"/>
        <v/>
      </c>
      <c r="T160" s="29" t="s">
        <v>6</v>
      </c>
      <c r="U160" s="13" t="str">
        <f t="shared" si="20"/>
        <v/>
      </c>
      <c r="V160" s="110" t="s">
        <v>6</v>
      </c>
      <c r="W160" s="13" t="str">
        <f t="shared" si="21"/>
        <v/>
      </c>
      <c r="X160" s="110" t="s">
        <v>6</v>
      </c>
      <c r="Y160" t="b">
        <f t="shared" si="22"/>
        <v>1</v>
      </c>
      <c r="Z160" s="31"/>
    </row>
    <row r="161" spans="1:26">
      <c r="A161" s="67">
        <v>1</v>
      </c>
      <c r="B161" s="69">
        <f t="shared" si="35"/>
        <v>44018.75</v>
      </c>
      <c r="C161" s="77">
        <f t="shared" si="31"/>
        <v>681.80933559201367</v>
      </c>
      <c r="D161" s="16"/>
      <c r="E161" s="79">
        <f t="shared" si="32"/>
        <v>20239.842879584245</v>
      </c>
      <c r="F161" s="76" t="str">
        <f t="shared" si="18"/>
        <v/>
      </c>
      <c r="G161" s="1">
        <f t="shared" si="23"/>
        <v>240.56010960828451</v>
      </c>
      <c r="H161" s="1" t="str">
        <f t="shared" si="24"/>
        <v/>
      </c>
      <c r="I161" s="106">
        <f t="shared" si="25"/>
        <v>6864.7385983355634</v>
      </c>
      <c r="J161" s="76" t="str">
        <f t="shared" si="26"/>
        <v/>
      </c>
      <c r="K161" s="1">
        <f t="shared" si="33"/>
        <v>417.27393619943871</v>
      </c>
      <c r="L161" s="2"/>
      <c r="M161" s="7">
        <f t="shared" si="27"/>
        <v>12558.253796753312</v>
      </c>
      <c r="N161" s="76" t="str">
        <f t="shared" si="28"/>
        <v/>
      </c>
      <c r="O161" s="1">
        <f t="shared" si="34"/>
        <v>23.975289784288073</v>
      </c>
      <c r="P161" s="2"/>
      <c r="Q161" s="10">
        <f t="shared" si="29"/>
        <v>816.85048449536771</v>
      </c>
      <c r="R161" s="76" t="str">
        <f t="shared" si="30"/>
        <v/>
      </c>
      <c r="S161" s="13" t="str">
        <f t="shared" si="19"/>
        <v/>
      </c>
      <c r="T161" s="29" t="s">
        <v>6</v>
      </c>
      <c r="U161" s="13" t="str">
        <f t="shared" si="20"/>
        <v/>
      </c>
      <c r="V161" s="110" t="s">
        <v>6</v>
      </c>
      <c r="W161" s="13" t="str">
        <f t="shared" si="21"/>
        <v/>
      </c>
      <c r="X161" s="110" t="s">
        <v>6</v>
      </c>
      <c r="Y161" t="b">
        <f t="shared" si="22"/>
        <v>1</v>
      </c>
      <c r="Z161" s="31"/>
    </row>
    <row r="162" spans="1:26">
      <c r="A162" s="67">
        <v>1</v>
      </c>
      <c r="B162" s="69">
        <f t="shared" si="35"/>
        <v>44019.75</v>
      </c>
      <c r="C162" s="77">
        <f t="shared" si="31"/>
        <v>705.98030279213344</v>
      </c>
      <c r="D162" s="16"/>
      <c r="E162" s="79">
        <f t="shared" si="32"/>
        <v>20945.823182376378</v>
      </c>
      <c r="F162" s="76" t="str">
        <f t="shared" si="18"/>
        <v/>
      </c>
      <c r="G162" s="1">
        <f t="shared" si="23"/>
        <v>248.74249517585639</v>
      </c>
      <c r="H162" s="1" t="str">
        <f t="shared" si="24"/>
        <v/>
      </c>
      <c r="I162" s="106">
        <f t="shared" si="25"/>
        <v>7113.4810935114201</v>
      </c>
      <c r="J162" s="76" t="str">
        <f t="shared" si="26"/>
        <v/>
      </c>
      <c r="K162" s="1">
        <f t="shared" si="33"/>
        <v>432.39377777465404</v>
      </c>
      <c r="L162" s="2"/>
      <c r="M162" s="7">
        <f t="shared" si="27"/>
        <v>12990.647574527966</v>
      </c>
      <c r="N162" s="76" t="str">
        <f t="shared" si="28"/>
        <v/>
      </c>
      <c r="O162" s="1">
        <f t="shared" si="34"/>
        <v>24.844029841623104</v>
      </c>
      <c r="P162" s="2"/>
      <c r="Q162" s="10">
        <f t="shared" si="29"/>
        <v>841.69451433699078</v>
      </c>
      <c r="R162" s="76" t="str">
        <f t="shared" si="30"/>
        <v/>
      </c>
      <c r="S162" s="13" t="str">
        <f t="shared" si="19"/>
        <v/>
      </c>
      <c r="T162" s="29" t="s">
        <v>6</v>
      </c>
      <c r="U162" s="13" t="str">
        <f t="shared" si="20"/>
        <v/>
      </c>
      <c r="V162" s="110" t="s">
        <v>6</v>
      </c>
      <c r="W162" s="13" t="str">
        <f t="shared" si="21"/>
        <v/>
      </c>
      <c r="X162" s="110" t="s">
        <v>6</v>
      </c>
      <c r="Y162" t="b">
        <f t="shared" si="22"/>
        <v>1</v>
      </c>
      <c r="Z162" s="31"/>
    </row>
    <row r="163" spans="1:26">
      <c r="A163" s="67">
        <v>1</v>
      </c>
      <c r="B163" s="69">
        <f t="shared" si="35"/>
        <v>44020.75</v>
      </c>
      <c r="C163" s="77">
        <f t="shared" si="31"/>
        <v>730.92815161214821</v>
      </c>
      <c r="D163" s="16"/>
      <c r="E163" s="79">
        <f t="shared" si="32"/>
        <v>21676.751333988526</v>
      </c>
      <c r="F163" s="76" t="str">
        <f t="shared" si="18"/>
        <v/>
      </c>
      <c r="G163" s="1">
        <f t="shared" si="23"/>
        <v>257.16066240437249</v>
      </c>
      <c r="H163" s="1" t="str">
        <f t="shared" si="24"/>
        <v/>
      </c>
      <c r="I163" s="106">
        <f t="shared" si="25"/>
        <v>7370.6417559157926</v>
      </c>
      <c r="J163" s="76" t="str">
        <f t="shared" si="26"/>
        <v/>
      </c>
      <c r="K163" s="1">
        <f t="shared" si="33"/>
        <v>448.02531862650022</v>
      </c>
      <c r="L163" s="2"/>
      <c r="M163" s="7">
        <f t="shared" si="27"/>
        <v>13438.672893154466</v>
      </c>
      <c r="N163" s="76" t="str">
        <f t="shared" si="28"/>
        <v/>
      </c>
      <c r="O163" s="1">
        <f t="shared" si="34"/>
        <v>25.742170581280579</v>
      </c>
      <c r="P163" s="2"/>
      <c r="Q163" s="10">
        <f t="shared" si="29"/>
        <v>867.43668491827134</v>
      </c>
      <c r="R163" s="76" t="str">
        <f t="shared" si="30"/>
        <v/>
      </c>
      <c r="S163" s="13" t="str">
        <f t="shared" si="19"/>
        <v/>
      </c>
      <c r="T163" s="29" t="s">
        <v>6</v>
      </c>
      <c r="U163" s="13" t="str">
        <f t="shared" si="20"/>
        <v/>
      </c>
      <c r="V163" s="110" t="s">
        <v>6</v>
      </c>
      <c r="W163" s="13" t="str">
        <f t="shared" si="21"/>
        <v/>
      </c>
      <c r="X163" s="110" t="s">
        <v>6</v>
      </c>
      <c r="Y163" t="b">
        <f t="shared" si="22"/>
        <v>1</v>
      </c>
      <c r="Z163" s="31"/>
    </row>
    <row r="164" spans="1:26">
      <c r="A164" s="67">
        <v>1</v>
      </c>
      <c r="B164" s="69">
        <f t="shared" si="35"/>
        <v>44021.75</v>
      </c>
      <c r="C164" s="77">
        <f t="shared" si="31"/>
        <v>756.67169929281954</v>
      </c>
      <c r="D164" s="16"/>
      <c r="E164" s="79">
        <f t="shared" si="32"/>
        <v>22433.423033281346</v>
      </c>
      <c r="F164" s="76" t="str">
        <f t="shared" si="18"/>
        <v/>
      </c>
      <c r="G164" s="1">
        <f t="shared" si="23"/>
        <v>265.81805189133712</v>
      </c>
      <c r="H164" s="1" t="str">
        <f t="shared" si="24"/>
        <v/>
      </c>
      <c r="I164" s="106">
        <f t="shared" si="25"/>
        <v>7636.4598078071294</v>
      </c>
      <c r="J164" s="76" t="str">
        <f t="shared" si="26"/>
        <v/>
      </c>
      <c r="K164" s="1">
        <f t="shared" si="33"/>
        <v>464.18309990785275</v>
      </c>
      <c r="L164" s="2"/>
      <c r="M164" s="7">
        <f t="shared" si="27"/>
        <v>13902.855993062318</v>
      </c>
      <c r="N164" s="76" t="str">
        <f t="shared" si="28"/>
        <v/>
      </c>
      <c r="O164" s="1">
        <f t="shared" si="34"/>
        <v>26.67054749362724</v>
      </c>
      <c r="P164" s="2"/>
      <c r="Q164" s="10">
        <f t="shared" si="29"/>
        <v>894.10723241189862</v>
      </c>
      <c r="R164" s="76" t="str">
        <f t="shared" si="30"/>
        <v/>
      </c>
      <c r="S164" s="13" t="str">
        <f t="shared" si="19"/>
        <v/>
      </c>
      <c r="T164" s="29" t="s">
        <v>6</v>
      </c>
      <c r="U164" s="13" t="str">
        <f t="shared" si="20"/>
        <v/>
      </c>
      <c r="V164" s="110" t="s">
        <v>6</v>
      </c>
      <c r="W164" s="13" t="str">
        <f t="shared" si="21"/>
        <v/>
      </c>
      <c r="X164" s="110" t="s">
        <v>6</v>
      </c>
      <c r="Y164" t="b">
        <f t="shared" si="22"/>
        <v>1</v>
      </c>
      <c r="Z164" s="31"/>
    </row>
    <row r="165" spans="1:26">
      <c r="A165" s="67">
        <v>1</v>
      </c>
      <c r="B165" s="69">
        <f t="shared" si="35"/>
        <v>44022.75</v>
      </c>
      <c r="C165" s="77">
        <f t="shared" si="31"/>
        <v>783.22972230868618</v>
      </c>
      <c r="D165" s="16"/>
      <c r="E165" s="79">
        <f t="shared" si="32"/>
        <v>23216.652755590032</v>
      </c>
      <c r="F165" s="76" t="str">
        <f t="shared" si="18"/>
        <v/>
      </c>
      <c r="G165" s="1">
        <f t="shared" si="23"/>
        <v>274.71785813335225</v>
      </c>
      <c r="H165" s="1" t="str">
        <f t="shared" si="24"/>
        <v/>
      </c>
      <c r="I165" s="106">
        <f t="shared" si="25"/>
        <v>7911.1776659404813</v>
      </c>
      <c r="J165" s="76" t="str">
        <f t="shared" si="26"/>
        <v/>
      </c>
      <c r="K165" s="1">
        <f t="shared" si="33"/>
        <v>480.88185694943581</v>
      </c>
      <c r="L165" s="2"/>
      <c r="M165" s="7">
        <f t="shared" si="27"/>
        <v>14383.737850011754</v>
      </c>
      <c r="N165" s="76" t="str">
        <f t="shared" si="28"/>
        <v/>
      </c>
      <c r="O165" s="1">
        <f t="shared" si="34"/>
        <v>27.630007225897746</v>
      </c>
      <c r="P165" s="2"/>
      <c r="Q165" s="10">
        <f t="shared" si="29"/>
        <v>921.73723963779639</v>
      </c>
      <c r="R165" s="76" t="str">
        <f t="shared" si="30"/>
        <v/>
      </c>
      <c r="S165" s="13" t="str">
        <f t="shared" si="19"/>
        <v/>
      </c>
      <c r="T165" s="29" t="s">
        <v>6</v>
      </c>
      <c r="U165" s="13" t="str">
        <f t="shared" si="20"/>
        <v/>
      </c>
      <c r="V165" s="110" t="s">
        <v>6</v>
      </c>
      <c r="W165" s="13" t="str">
        <f t="shared" si="21"/>
        <v/>
      </c>
      <c r="X165" s="110" t="s">
        <v>6</v>
      </c>
      <c r="Y165" t="b">
        <f t="shared" si="22"/>
        <v>1</v>
      </c>
      <c r="Z165" s="31"/>
    </row>
    <row r="166" spans="1:26">
      <c r="A166" s="67">
        <v>1</v>
      </c>
      <c r="B166" s="69">
        <f t="shared" si="35"/>
        <v>44023.75</v>
      </c>
      <c r="C166" s="77">
        <f t="shared" si="31"/>
        <v>810.62090624538178</v>
      </c>
      <c r="D166" s="16"/>
      <c r="E166" s="79">
        <f t="shared" si="32"/>
        <v>24027.273661835414</v>
      </c>
      <c r="F166" s="76" t="str">
        <f t="shared" si="18"/>
        <v/>
      </c>
      <c r="G166" s="1">
        <f t="shared" si="23"/>
        <v>283.86299729395807</v>
      </c>
      <c r="H166" s="1" t="str">
        <f t="shared" si="24"/>
        <v/>
      </c>
      <c r="I166" s="106">
        <f t="shared" si="25"/>
        <v>8195.0406632344402</v>
      </c>
      <c r="J166" s="76" t="str">
        <f t="shared" si="26"/>
        <v/>
      </c>
      <c r="K166" s="1">
        <f t="shared" si="33"/>
        <v>498.13650234131427</v>
      </c>
      <c r="L166" s="2"/>
      <c r="M166" s="7">
        <f t="shared" si="27"/>
        <v>14881.874352353068</v>
      </c>
      <c r="N166" s="76" t="str">
        <f t="shared" si="28"/>
        <v/>
      </c>
      <c r="O166" s="1">
        <f t="shared" si="34"/>
        <v>28.621406610108728</v>
      </c>
      <c r="P166" s="2"/>
      <c r="Q166" s="10">
        <f t="shared" si="29"/>
        <v>950.35864624790509</v>
      </c>
      <c r="R166" s="76" t="str">
        <f t="shared" si="30"/>
        <v/>
      </c>
      <c r="S166" s="13" t="str">
        <f t="shared" si="19"/>
        <v/>
      </c>
      <c r="T166" s="29" t="s">
        <v>6</v>
      </c>
      <c r="U166" s="13" t="str">
        <f t="shared" si="20"/>
        <v/>
      </c>
      <c r="V166" s="110" t="s">
        <v>6</v>
      </c>
      <c r="W166" s="13" t="str">
        <f t="shared" si="21"/>
        <v/>
      </c>
      <c r="X166" s="110" t="s">
        <v>6</v>
      </c>
      <c r="Y166" t="b">
        <f t="shared" si="22"/>
        <v>1</v>
      </c>
      <c r="Z166" s="31"/>
    </row>
    <row r="167" spans="1:26">
      <c r="A167" s="67">
        <v>1</v>
      </c>
      <c r="B167" s="69">
        <f t="shared" si="35"/>
        <v>44024.75</v>
      </c>
      <c r="C167" s="77">
        <f t="shared" si="31"/>
        <v>838.86379116663375</v>
      </c>
      <c r="D167" s="16"/>
      <c r="E167" s="79">
        <f t="shared" si="32"/>
        <v>24866.137453002048</v>
      </c>
      <c r="F167" s="76" t="str">
        <f t="shared" si="18"/>
        <v/>
      </c>
      <c r="G167" s="1">
        <f t="shared" si="23"/>
        <v>293.25607268034679</v>
      </c>
      <c r="H167" s="1" t="str">
        <f t="shared" si="24"/>
        <v/>
      </c>
      <c r="I167" s="106">
        <f t="shared" si="25"/>
        <v>8488.2967359147879</v>
      </c>
      <c r="J167" s="76" t="str">
        <f t="shared" si="26"/>
        <v/>
      </c>
      <c r="K167" s="1">
        <f t="shared" si="33"/>
        <v>515.96210691588419</v>
      </c>
      <c r="L167" s="2"/>
      <c r="M167" s="7">
        <f t="shared" si="27"/>
        <v>15397.836459268952</v>
      </c>
      <c r="N167" s="76" t="str">
        <f t="shared" si="28"/>
        <v/>
      </c>
      <c r="O167" s="1">
        <f t="shared" si="34"/>
        <v>29.645611570399321</v>
      </c>
      <c r="P167" s="2"/>
      <c r="Q167" s="10">
        <f t="shared" si="29"/>
        <v>980.00425781830438</v>
      </c>
      <c r="R167" s="76" t="str">
        <f t="shared" si="30"/>
        <v/>
      </c>
      <c r="S167" s="13" t="str">
        <f t="shared" si="19"/>
        <v/>
      </c>
      <c r="T167" s="29" t="s">
        <v>6</v>
      </c>
      <c r="U167" s="13" t="str">
        <f t="shared" si="20"/>
        <v/>
      </c>
      <c r="V167" s="110" t="s">
        <v>6</v>
      </c>
      <c r="W167" s="13" t="str">
        <f t="shared" si="21"/>
        <v/>
      </c>
      <c r="X167" s="110" t="s">
        <v>6</v>
      </c>
      <c r="Y167" t="b">
        <f t="shared" si="22"/>
        <v>1</v>
      </c>
      <c r="Z167" s="31"/>
    </row>
    <row r="168" spans="1:26">
      <c r="A168" s="67">
        <v>1</v>
      </c>
      <c r="B168" s="69">
        <f t="shared" si="35"/>
        <v>44025.75</v>
      </c>
      <c r="C168" s="77">
        <f t="shared" si="31"/>
        <v>867.97671222096687</v>
      </c>
      <c r="D168" s="16"/>
      <c r="E168" s="79">
        <f t="shared" si="32"/>
        <v>25734.114165223014</v>
      </c>
      <c r="F168" s="76" t="str">
        <f t="shared" si="18"/>
        <v/>
      </c>
      <c r="G168" s="1">
        <f t="shared" si="23"/>
        <v>302.89933783229304</v>
      </c>
      <c r="H168" s="1" t="str">
        <f t="shared" si="24"/>
        <v/>
      </c>
      <c r="I168" s="106">
        <f t="shared" si="25"/>
        <v>8791.1960737470818</v>
      </c>
      <c r="J168" s="76" t="str">
        <f t="shared" si="26"/>
        <v/>
      </c>
      <c r="K168" s="1">
        <f t="shared" si="33"/>
        <v>534.37387848721983</v>
      </c>
      <c r="L168" s="2"/>
      <c r="M168" s="7">
        <f t="shared" si="27"/>
        <v>15932.210337756173</v>
      </c>
      <c r="N168" s="76" t="str">
        <f t="shared" si="28"/>
        <v/>
      </c>
      <c r="O168" s="1">
        <f t="shared" si="34"/>
        <v>30.703495901458776</v>
      </c>
      <c r="P168" s="2"/>
      <c r="Q168" s="10">
        <f t="shared" si="29"/>
        <v>1010.7077537197631</v>
      </c>
      <c r="R168" s="76" t="str">
        <f t="shared" si="30"/>
        <v/>
      </c>
      <c r="S168" s="13" t="str">
        <f t="shared" si="19"/>
        <v/>
      </c>
      <c r="T168" s="29" t="s">
        <v>6</v>
      </c>
      <c r="U168" s="13" t="str">
        <f t="shared" si="20"/>
        <v/>
      </c>
      <c r="V168" s="110" t="s">
        <v>6</v>
      </c>
      <c r="W168" s="13" t="str">
        <f t="shared" si="21"/>
        <v/>
      </c>
      <c r="X168" s="110" t="s">
        <v>6</v>
      </c>
      <c r="Y168" t="b">
        <f t="shared" si="22"/>
        <v>1</v>
      </c>
      <c r="Z168" s="31"/>
    </row>
    <row r="169" spans="1:26">
      <c r="A169" s="67">
        <v>1</v>
      </c>
      <c r="B169" s="69">
        <f t="shared" si="35"/>
        <v>44026.75</v>
      </c>
      <c r="C169" s="77">
        <f t="shared" si="31"/>
        <v>897.97773523433716</v>
      </c>
      <c r="D169" s="16"/>
      <c r="E169" s="79">
        <f t="shared" si="32"/>
        <v>26632.091900457352</v>
      </c>
      <c r="F169" s="76" t="str">
        <f t="shared" si="18"/>
        <v/>
      </c>
      <c r="G169" s="1">
        <f t="shared" si="23"/>
        <v>312.79465712905375</v>
      </c>
      <c r="H169" s="1" t="str">
        <f t="shared" si="24"/>
        <v/>
      </c>
      <c r="I169" s="106">
        <f t="shared" si="25"/>
        <v>9103.9907308761358</v>
      </c>
      <c r="J169" s="76" t="str">
        <f t="shared" si="26"/>
        <v/>
      </c>
      <c r="K169" s="1">
        <f t="shared" si="33"/>
        <v>553.38713819590566</v>
      </c>
      <c r="L169" s="2"/>
      <c r="M169" s="7">
        <f t="shared" si="27"/>
        <v>16485.59747595208</v>
      </c>
      <c r="N169" s="76" t="str">
        <f t="shared" si="28"/>
        <v/>
      </c>
      <c r="O169" s="1">
        <f t="shared" si="34"/>
        <v>31.795939909372549</v>
      </c>
      <c r="P169" s="2"/>
      <c r="Q169" s="10">
        <f t="shared" si="29"/>
        <v>1042.5036936291356</v>
      </c>
      <c r="R169" s="76" t="str">
        <f t="shared" si="30"/>
        <v/>
      </c>
      <c r="S169" s="13" t="str">
        <f t="shared" si="19"/>
        <v/>
      </c>
      <c r="T169" s="29" t="s">
        <v>6</v>
      </c>
      <c r="U169" s="13" t="str">
        <f t="shared" si="20"/>
        <v/>
      </c>
      <c r="V169" s="110" t="s">
        <v>6</v>
      </c>
      <c r="W169" s="13" t="str">
        <f t="shared" si="21"/>
        <v/>
      </c>
      <c r="X169" s="110" t="s">
        <v>6</v>
      </c>
      <c r="Y169" t="b">
        <f t="shared" si="22"/>
        <v>1</v>
      </c>
      <c r="Z169" s="31"/>
    </row>
    <row r="170" spans="1:26">
      <c r="A170" s="67">
        <v>1</v>
      </c>
      <c r="B170" s="69">
        <f t="shared" si="35"/>
        <v>44027.75</v>
      </c>
      <c r="C170" s="77">
        <f t="shared" si="31"/>
        <v>928.88458703238575</v>
      </c>
      <c r="D170" s="16"/>
      <c r="E170" s="79">
        <f t="shared" si="32"/>
        <v>27560.976487489737</v>
      </c>
      <c r="F170" s="76" t="str">
        <f t="shared" ref="F170:F233" si="36">IF(Z170="","",(ROUND(E170,0)-D170)/ROUND(E170,0))</f>
        <v/>
      </c>
      <c r="G170" s="1">
        <f t="shared" si="23"/>
        <v>322.94346382351421</v>
      </c>
      <c r="H170" s="1" t="str">
        <f t="shared" si="24"/>
        <v/>
      </c>
      <c r="I170" s="106">
        <f t="shared" si="25"/>
        <v>9426.9341946996501</v>
      </c>
      <c r="J170" s="76" t="str">
        <f t="shared" si="26"/>
        <v/>
      </c>
      <c r="K170" s="1">
        <f t="shared" si="33"/>
        <v>573.01729430297019</v>
      </c>
      <c r="L170" s="2"/>
      <c r="M170" s="7">
        <f t="shared" si="27"/>
        <v>17058.614770255052</v>
      </c>
      <c r="N170" s="76" t="str">
        <f t="shared" si="28"/>
        <v/>
      </c>
      <c r="O170" s="1">
        <f t="shared" si="34"/>
        <v>32.923828905901537</v>
      </c>
      <c r="P170" s="2"/>
      <c r="Q170" s="10">
        <f t="shared" si="29"/>
        <v>1075.427522535037</v>
      </c>
      <c r="R170" s="76" t="str">
        <f t="shared" si="30"/>
        <v/>
      </c>
      <c r="S170" s="13" t="str">
        <f t="shared" ref="S170:S233" si="37">IF(OR(Y170,T170=""),"",(1/I170+1/(N-E170))*C170/A170)</f>
        <v/>
      </c>
      <c r="T170" s="29" t="s">
        <v>6</v>
      </c>
      <c r="U170" s="13" t="str">
        <f t="shared" ref="U170:U233" si="38">IF(V170="","",IF(Y170,"",K170/(I170*A170)))</f>
        <v/>
      </c>
      <c r="V170" s="110" t="s">
        <v>6</v>
      </c>
      <c r="W170" s="13" t="str">
        <f t="shared" ref="W170:W233" si="39">IF(X170="","",IF(Y170,"",O170/(I170*A170)))</f>
        <v/>
      </c>
      <c r="X170" s="110" t="s">
        <v>6</v>
      </c>
      <c r="Y170" t="b">
        <f t="shared" ref="Y170:Y233" si="40">OR(D170="",L170="",P170="",NOT(Z170=""))</f>
        <v>1</v>
      </c>
      <c r="Z170" s="31"/>
    </row>
    <row r="171" spans="1:26">
      <c r="A171" s="67">
        <v>1</v>
      </c>
      <c r="B171" s="69">
        <f t="shared" si="35"/>
        <v>44028.75</v>
      </c>
      <c r="C171" s="77">
        <f t="shared" si="31"/>
        <v>960.71458023583182</v>
      </c>
      <c r="D171" s="16"/>
      <c r="E171" s="79">
        <f t="shared" si="32"/>
        <v>28521.691067725569</v>
      </c>
      <c r="F171" s="76" t="str">
        <f t="shared" si="36"/>
        <v/>
      </c>
      <c r="G171" s="1">
        <f t="shared" ref="G171:G234" si="41">IF(Y171,I170*(at*(N-E170)/(I170+N-E170)-bt-ct)*A171,I171-I170)</f>
        <v>333.34671541761088</v>
      </c>
      <c r="H171" s="1" t="str">
        <f t="shared" ref="H171:H234" si="42">IF(AND(Y171,Z171=""),"",D171-L171-P171)</f>
        <v/>
      </c>
      <c r="I171" s="106">
        <f t="shared" ref="I171:I234" si="43">IF(Y171,I170+G171,E171-M171-Q171)</f>
        <v>9760.2809101172606</v>
      </c>
      <c r="J171" s="76" t="str">
        <f t="shared" ref="J171:J234" si="44">IF(Z171="","",(ROUND(I171,0)-H171)/ROUND(I171,0))</f>
        <v/>
      </c>
      <c r="K171" s="1">
        <f t="shared" si="33"/>
        <v>593.27981327130885</v>
      </c>
      <c r="L171" s="2"/>
      <c r="M171" s="7">
        <f t="shared" ref="M171:M234" si="45">IF(Y171,M170+K171,L171)</f>
        <v>17651.894583526362</v>
      </c>
      <c r="N171" s="76" t="str">
        <f t="shared" ref="N171:N234" si="46">IF(Z171="","",(L171-ROUND(M171,0))/ROUND(M171,0))</f>
        <v/>
      </c>
      <c r="O171" s="1">
        <f t="shared" si="34"/>
        <v>34.088051546908673</v>
      </c>
      <c r="P171" s="2"/>
      <c r="Q171" s="10">
        <f t="shared" ref="Q171:Q234" si="47">IF(Y171,Q170+O171,P171)</f>
        <v>1109.5155740819457</v>
      </c>
      <c r="R171" s="76" t="str">
        <f t="shared" ref="R171:R234" si="48">IF(Z171="","",(ROUND(Q171,0)-P171)/ROUND(Q171,0))</f>
        <v/>
      </c>
      <c r="S171" s="13" t="str">
        <f t="shared" si="37"/>
        <v/>
      </c>
      <c r="T171" s="29" t="s">
        <v>6</v>
      </c>
      <c r="U171" s="13" t="str">
        <f t="shared" si="38"/>
        <v/>
      </c>
      <c r="V171" s="110" t="s">
        <v>6</v>
      </c>
      <c r="W171" s="13" t="str">
        <f t="shared" si="39"/>
        <v/>
      </c>
      <c r="X171" s="110" t="s">
        <v>6</v>
      </c>
      <c r="Y171" t="b">
        <f t="shared" si="40"/>
        <v>1</v>
      </c>
      <c r="Z171" s="31"/>
    </row>
    <row r="172" spans="1:26">
      <c r="A172" s="67">
        <v>1</v>
      </c>
      <c r="B172" s="69">
        <f t="shared" si="35"/>
        <v>44029.75</v>
      </c>
      <c r="C172" s="77">
        <f t="shared" ref="C172:C235" si="49">E172-E171</f>
        <v>993.48453227273058</v>
      </c>
      <c r="D172" s="16"/>
      <c r="E172" s="79">
        <f t="shared" ref="E172:E235" si="50">IF(Y172,I172+M172+Q172,D172)</f>
        <v>29515.1755999983</v>
      </c>
      <c r="F172" s="76" t="str">
        <f t="shared" si="36"/>
        <v/>
      </c>
      <c r="G172" s="1">
        <f t="shared" si="41"/>
        <v>344.00484629922471</v>
      </c>
      <c r="H172" s="1" t="str">
        <f t="shared" si="42"/>
        <v/>
      </c>
      <c r="I172" s="106">
        <f t="shared" si="43"/>
        <v>10104.285756416486</v>
      </c>
      <c r="J172" s="76" t="str">
        <f t="shared" si="44"/>
        <v/>
      </c>
      <c r="K172" s="1">
        <f t="shared" ref="K172:K235" si="51">IF(Y172,bt*I172*A172,M172-M171)</f>
        <v>614.19018796813486</v>
      </c>
      <c r="L172" s="2"/>
      <c r="M172" s="7">
        <f t="shared" si="45"/>
        <v>18266.084771494498</v>
      </c>
      <c r="N172" s="76" t="str">
        <f t="shared" si="46"/>
        <v/>
      </c>
      <c r="O172" s="1">
        <f t="shared" ref="O172:O235" si="52">IF(Y172,ct*I172*A172,Q172-Q171)</f>
        <v>35.289498005368593</v>
      </c>
      <c r="P172" s="2"/>
      <c r="Q172" s="10">
        <f t="shared" si="47"/>
        <v>1144.8050720873143</v>
      </c>
      <c r="R172" s="76" t="str">
        <f t="shared" si="48"/>
        <v/>
      </c>
      <c r="S172" s="13" t="str">
        <f t="shared" si="37"/>
        <v/>
      </c>
      <c r="T172" s="29" t="s">
        <v>6</v>
      </c>
      <c r="U172" s="13" t="str">
        <f t="shared" si="38"/>
        <v/>
      </c>
      <c r="V172" s="110" t="s">
        <v>6</v>
      </c>
      <c r="W172" s="13" t="str">
        <f t="shared" si="39"/>
        <v/>
      </c>
      <c r="X172" s="110" t="s">
        <v>6</v>
      </c>
      <c r="Y172" t="b">
        <f t="shared" si="40"/>
        <v>1</v>
      </c>
      <c r="Z172" s="31"/>
    </row>
    <row r="173" spans="1:26">
      <c r="A173" s="67">
        <v>1</v>
      </c>
      <c r="B173" s="69">
        <f t="shared" ref="B173:B236" si="53">B172+A173</f>
        <v>44030.75</v>
      </c>
      <c r="C173" s="77">
        <f t="shared" si="49"/>
        <v>1027.2106783552299</v>
      </c>
      <c r="D173" s="16"/>
      <c r="E173" s="79">
        <f t="shared" si="50"/>
        <v>30542.38627835353</v>
      </c>
      <c r="F173" s="76" t="str">
        <f t="shared" si="36"/>
        <v/>
      </c>
      <c r="G173" s="1">
        <f t="shared" si="41"/>
        <v>354.91771756847015</v>
      </c>
      <c r="H173" s="1" t="str">
        <f t="shared" si="42"/>
        <v/>
      </c>
      <c r="I173" s="106">
        <f t="shared" si="43"/>
        <v>10459.203473984957</v>
      </c>
      <c r="J173" s="76" t="str">
        <f t="shared" si="44"/>
        <v/>
      </c>
      <c r="K173" s="1">
        <f t="shared" si="51"/>
        <v>635.76390281761564</v>
      </c>
      <c r="L173" s="2"/>
      <c r="M173" s="7">
        <f t="shared" si="45"/>
        <v>18901.848674312114</v>
      </c>
      <c r="N173" s="76" t="str">
        <f t="shared" si="46"/>
        <v/>
      </c>
      <c r="O173" s="1">
        <f t="shared" si="52"/>
        <v>36.529057969144255</v>
      </c>
      <c r="P173" s="2"/>
      <c r="Q173" s="10">
        <f t="shared" si="47"/>
        <v>1181.3341300564587</v>
      </c>
      <c r="R173" s="76" t="str">
        <f t="shared" si="48"/>
        <v/>
      </c>
      <c r="S173" s="13" t="str">
        <f t="shared" si="37"/>
        <v/>
      </c>
      <c r="T173" s="29" t="s">
        <v>6</v>
      </c>
      <c r="U173" s="13" t="str">
        <f t="shared" si="38"/>
        <v/>
      </c>
      <c r="V173" s="110" t="s">
        <v>6</v>
      </c>
      <c r="W173" s="13" t="str">
        <f t="shared" si="39"/>
        <v/>
      </c>
      <c r="X173" s="110" t="s">
        <v>6</v>
      </c>
      <c r="Y173" t="b">
        <f t="shared" si="40"/>
        <v>1</v>
      </c>
      <c r="Z173" s="31"/>
    </row>
    <row r="174" spans="1:26">
      <c r="A174" s="67">
        <v>1</v>
      </c>
      <c r="B174" s="69">
        <f t="shared" si="53"/>
        <v>44031.75</v>
      </c>
      <c r="C174" s="77">
        <f t="shared" si="49"/>
        <v>1061.9085781733193</v>
      </c>
      <c r="D174" s="16"/>
      <c r="E174" s="79">
        <f t="shared" si="50"/>
        <v>31604.294856526849</v>
      </c>
      <c r="F174" s="76" t="str">
        <f t="shared" si="36"/>
        <v/>
      </c>
      <c r="G174" s="1">
        <f t="shared" si="41"/>
        <v>366.08456399077818</v>
      </c>
      <c r="H174" s="1" t="str">
        <f t="shared" si="42"/>
        <v/>
      </c>
      <c r="I174" s="106">
        <f t="shared" si="43"/>
        <v>10825.288037975735</v>
      </c>
      <c r="J174" s="76" t="str">
        <f t="shared" si="44"/>
        <v/>
      </c>
      <c r="K174" s="1">
        <f t="shared" si="51"/>
        <v>658.01639572904651</v>
      </c>
      <c r="L174" s="2"/>
      <c r="M174" s="7">
        <f t="shared" si="45"/>
        <v>19559.86507004116</v>
      </c>
      <c r="N174" s="76" t="str">
        <f t="shared" si="46"/>
        <v/>
      </c>
      <c r="O174" s="1">
        <f t="shared" si="52"/>
        <v>37.80761845349565</v>
      </c>
      <c r="P174" s="2"/>
      <c r="Q174" s="10">
        <f t="shared" si="47"/>
        <v>1219.1417485099544</v>
      </c>
      <c r="R174" s="76" t="str">
        <f t="shared" si="48"/>
        <v/>
      </c>
      <c r="S174" s="13" t="str">
        <f t="shared" si="37"/>
        <v/>
      </c>
      <c r="T174" s="29" t="s">
        <v>6</v>
      </c>
      <c r="U174" s="13" t="str">
        <f t="shared" si="38"/>
        <v/>
      </c>
      <c r="V174" s="110" t="s">
        <v>6</v>
      </c>
      <c r="W174" s="13" t="str">
        <f t="shared" si="39"/>
        <v/>
      </c>
      <c r="X174" s="110" t="s">
        <v>6</v>
      </c>
      <c r="Y174" t="b">
        <f t="shared" si="40"/>
        <v>1</v>
      </c>
      <c r="Z174" s="31"/>
    </row>
    <row r="175" spans="1:26">
      <c r="A175" s="67">
        <v>1</v>
      </c>
      <c r="B175" s="69">
        <f t="shared" si="53"/>
        <v>44032.75</v>
      </c>
      <c r="C175" s="77">
        <f t="shared" si="49"/>
        <v>1097.5930160665048</v>
      </c>
      <c r="D175" s="16"/>
      <c r="E175" s="79">
        <f t="shared" si="50"/>
        <v>32701.887872593354</v>
      </c>
      <c r="F175" s="76" t="str">
        <f t="shared" si="36"/>
        <v/>
      </c>
      <c r="G175" s="1">
        <f t="shared" si="41"/>
        <v>377.50393802559603</v>
      </c>
      <c r="H175" s="1" t="str">
        <f t="shared" si="42"/>
        <v/>
      </c>
      <c r="I175" s="106">
        <f t="shared" si="43"/>
        <v>11202.791976001332</v>
      </c>
      <c r="J175" s="76" t="str">
        <f t="shared" si="44"/>
        <v/>
      </c>
      <c r="K175" s="1">
        <f t="shared" si="51"/>
        <v>680.96301662280098</v>
      </c>
      <c r="L175" s="2"/>
      <c r="M175" s="7">
        <f t="shared" si="45"/>
        <v>20240.828086663962</v>
      </c>
      <c r="N175" s="76" t="str">
        <f t="shared" si="46"/>
        <v/>
      </c>
      <c r="O175" s="1">
        <f t="shared" si="52"/>
        <v>39.126061418107305</v>
      </c>
      <c r="P175" s="2"/>
      <c r="Q175" s="10">
        <f t="shared" si="47"/>
        <v>1258.2678099280618</v>
      </c>
      <c r="R175" s="76" t="str">
        <f t="shared" si="48"/>
        <v/>
      </c>
      <c r="S175" s="13" t="str">
        <f t="shared" si="37"/>
        <v/>
      </c>
      <c r="T175" s="29" t="s">
        <v>6</v>
      </c>
      <c r="U175" s="13" t="str">
        <f t="shared" si="38"/>
        <v/>
      </c>
      <c r="V175" s="110" t="s">
        <v>6</v>
      </c>
      <c r="W175" s="13" t="str">
        <f t="shared" si="39"/>
        <v/>
      </c>
      <c r="X175" s="110" t="s">
        <v>6</v>
      </c>
      <c r="Y175" t="b">
        <f t="shared" si="40"/>
        <v>1</v>
      </c>
      <c r="Z175" s="31"/>
    </row>
    <row r="176" spans="1:26">
      <c r="A176" s="67">
        <v>1</v>
      </c>
      <c r="B176" s="69">
        <f t="shared" si="53"/>
        <v>44033.75</v>
      </c>
      <c r="C176" s="77">
        <f t="shared" si="49"/>
        <v>1134.2778944453894</v>
      </c>
      <c r="D176" s="16"/>
      <c r="E176" s="79">
        <f t="shared" si="50"/>
        <v>33836.165767038743</v>
      </c>
      <c r="F176" s="76" t="str">
        <f t="shared" si="36"/>
        <v/>
      </c>
      <c r="G176" s="1">
        <f t="shared" si="41"/>
        <v>389.17365089308657</v>
      </c>
      <c r="H176" s="1" t="str">
        <f t="shared" si="42"/>
        <v/>
      </c>
      <c r="I176" s="106">
        <f t="shared" si="43"/>
        <v>11591.965626894418</v>
      </c>
      <c r="J176" s="76" t="str">
        <f t="shared" si="44"/>
        <v/>
      </c>
      <c r="K176" s="1">
        <f t="shared" si="51"/>
        <v>704.6189823740151</v>
      </c>
      <c r="L176" s="2"/>
      <c r="M176" s="7">
        <f t="shared" si="45"/>
        <v>20945.447069037975</v>
      </c>
      <c r="N176" s="76" t="str">
        <f t="shared" si="46"/>
        <v/>
      </c>
      <c r="O176" s="1">
        <f t="shared" si="52"/>
        <v>40.485261178289498</v>
      </c>
      <c r="P176" s="2"/>
      <c r="Q176" s="10">
        <f t="shared" si="47"/>
        <v>1298.7530711063512</v>
      </c>
      <c r="R176" s="76" t="str">
        <f t="shared" si="48"/>
        <v/>
      </c>
      <c r="S176" s="13" t="str">
        <f t="shared" si="37"/>
        <v/>
      </c>
      <c r="T176" s="29" t="s">
        <v>6</v>
      </c>
      <c r="U176" s="13" t="str">
        <f t="shared" si="38"/>
        <v/>
      </c>
      <c r="V176" s="110" t="s">
        <v>6</v>
      </c>
      <c r="W176" s="13" t="str">
        <f t="shared" si="39"/>
        <v/>
      </c>
      <c r="X176" s="110" t="s">
        <v>6</v>
      </c>
      <c r="Y176" t="b">
        <f t="shared" si="40"/>
        <v>1</v>
      </c>
      <c r="Z176" s="31"/>
    </row>
    <row r="177" spans="1:26">
      <c r="A177" s="67">
        <v>1</v>
      </c>
      <c r="B177" s="69">
        <f t="shared" si="53"/>
        <v>44034.75</v>
      </c>
      <c r="C177" s="77">
        <f t="shared" si="49"/>
        <v>1171.9761202496957</v>
      </c>
      <c r="D177" s="16"/>
      <c r="E177" s="79">
        <f t="shared" si="50"/>
        <v>35008.141887288439</v>
      </c>
      <c r="F177" s="76" t="str">
        <f t="shared" si="36"/>
        <v/>
      </c>
      <c r="G177" s="1">
        <f t="shared" si="41"/>
        <v>401.09071065713124</v>
      </c>
      <c r="H177" s="1" t="str">
        <f t="shared" si="42"/>
        <v/>
      </c>
      <c r="I177" s="106">
        <f t="shared" si="43"/>
        <v>11993.056337551548</v>
      </c>
      <c r="J177" s="76" t="str">
        <f t="shared" si="44"/>
        <v/>
      </c>
      <c r="K177" s="1">
        <f t="shared" si="51"/>
        <v>728.99932799263934</v>
      </c>
      <c r="L177" s="2"/>
      <c r="M177" s="7">
        <f t="shared" si="45"/>
        <v>21674.446397030613</v>
      </c>
      <c r="N177" s="76" t="str">
        <f t="shared" si="46"/>
        <v/>
      </c>
      <c r="O177" s="1">
        <f t="shared" si="52"/>
        <v>41.886081599932687</v>
      </c>
      <c r="P177" s="2"/>
      <c r="Q177" s="10">
        <f t="shared" si="47"/>
        <v>1340.6391527062838</v>
      </c>
      <c r="R177" s="76" t="str">
        <f t="shared" si="48"/>
        <v/>
      </c>
      <c r="S177" s="13" t="str">
        <f t="shared" si="37"/>
        <v/>
      </c>
      <c r="T177" s="29" t="s">
        <v>6</v>
      </c>
      <c r="U177" s="13" t="str">
        <f t="shared" si="38"/>
        <v/>
      </c>
      <c r="V177" s="110" t="s">
        <v>6</v>
      </c>
      <c r="W177" s="13" t="str">
        <f t="shared" si="39"/>
        <v/>
      </c>
      <c r="X177" s="110" t="s">
        <v>6</v>
      </c>
      <c r="Y177" t="b">
        <f t="shared" si="40"/>
        <v>1</v>
      </c>
      <c r="Z177" s="31"/>
    </row>
    <row r="178" spans="1:26">
      <c r="A178" s="67">
        <v>1</v>
      </c>
      <c r="B178" s="69">
        <f t="shared" si="53"/>
        <v>44035.75</v>
      </c>
      <c r="C178" s="77">
        <f t="shared" si="49"/>
        <v>1210.6994842475251</v>
      </c>
      <c r="D178" s="16"/>
      <c r="E178" s="79">
        <f t="shared" si="50"/>
        <v>36218.841371535964</v>
      </c>
      <c r="F178" s="76" t="str">
        <f t="shared" si="36"/>
        <v/>
      </c>
      <c r="G178" s="1">
        <f t="shared" si="41"/>
        <v>413.25125732144136</v>
      </c>
      <c r="H178" s="1" t="str">
        <f t="shared" si="42"/>
        <v/>
      </c>
      <c r="I178" s="106">
        <f t="shared" si="43"/>
        <v>12406.307594872989</v>
      </c>
      <c r="J178" s="76" t="str">
        <f t="shared" si="44"/>
        <v/>
      </c>
      <c r="K178" s="1">
        <f t="shared" si="51"/>
        <v>754.1188538582993</v>
      </c>
      <c r="L178" s="2"/>
      <c r="M178" s="7">
        <f t="shared" si="45"/>
        <v>22428.565250888914</v>
      </c>
      <c r="N178" s="76" t="str">
        <f t="shared" si="46"/>
        <v/>
      </c>
      <c r="O178" s="1">
        <f t="shared" si="52"/>
        <v>43.329373067783365</v>
      </c>
      <c r="P178" s="2"/>
      <c r="Q178" s="10">
        <f t="shared" si="47"/>
        <v>1383.9685257740671</v>
      </c>
      <c r="R178" s="76" t="str">
        <f t="shared" si="48"/>
        <v/>
      </c>
      <c r="S178" s="13" t="str">
        <f t="shared" si="37"/>
        <v/>
      </c>
      <c r="T178" s="29" t="s">
        <v>6</v>
      </c>
      <c r="U178" s="13" t="str">
        <f t="shared" si="38"/>
        <v/>
      </c>
      <c r="V178" s="110" t="s">
        <v>6</v>
      </c>
      <c r="W178" s="13" t="str">
        <f t="shared" si="39"/>
        <v/>
      </c>
      <c r="X178" s="110" t="s">
        <v>6</v>
      </c>
      <c r="Y178" t="b">
        <f t="shared" si="40"/>
        <v>1</v>
      </c>
      <c r="Z178" s="31"/>
    </row>
    <row r="179" spans="1:26">
      <c r="A179" s="67">
        <v>1</v>
      </c>
      <c r="B179" s="69">
        <f t="shared" si="53"/>
        <v>44036.75</v>
      </c>
      <c r="C179" s="77">
        <f t="shared" si="49"/>
        <v>1250.4585330030823</v>
      </c>
      <c r="D179" s="16"/>
      <c r="E179" s="79">
        <f t="shared" si="50"/>
        <v>37469.299904539046</v>
      </c>
      <c r="F179" s="76" t="str">
        <f t="shared" si="36"/>
        <v/>
      </c>
      <c r="G179" s="1">
        <f t="shared" si="41"/>
        <v>425.65049495689368</v>
      </c>
      <c r="H179" s="1" t="str">
        <f t="shared" si="42"/>
        <v/>
      </c>
      <c r="I179" s="106">
        <f t="shared" si="43"/>
        <v>12831.958089829883</v>
      </c>
      <c r="J179" s="76" t="str">
        <f t="shared" si="44"/>
        <v/>
      </c>
      <c r="K179" s="1">
        <f t="shared" si="51"/>
        <v>779.99206882950989</v>
      </c>
      <c r="L179" s="2"/>
      <c r="M179" s="7">
        <f t="shared" si="45"/>
        <v>23208.557319718424</v>
      </c>
      <c r="N179" s="76" t="str">
        <f t="shared" si="46"/>
        <v/>
      </c>
      <c r="O179" s="1">
        <f t="shared" si="52"/>
        <v>44.815969216672634</v>
      </c>
      <c r="P179" s="2"/>
      <c r="Q179" s="10">
        <f t="shared" si="47"/>
        <v>1428.7844949907396</v>
      </c>
      <c r="R179" s="76" t="str">
        <f t="shared" si="48"/>
        <v/>
      </c>
      <c r="S179" s="13" t="str">
        <f t="shared" si="37"/>
        <v/>
      </c>
      <c r="T179" s="29" t="s">
        <v>6</v>
      </c>
      <c r="U179" s="13" t="str">
        <f t="shared" si="38"/>
        <v/>
      </c>
      <c r="V179" s="110" t="s">
        <v>6</v>
      </c>
      <c r="W179" s="13" t="str">
        <f t="shared" si="39"/>
        <v/>
      </c>
      <c r="X179" s="110" t="s">
        <v>6</v>
      </c>
      <c r="Y179" t="b">
        <f t="shared" si="40"/>
        <v>1</v>
      </c>
      <c r="Z179" s="31"/>
    </row>
    <row r="180" spans="1:26">
      <c r="A180" s="67">
        <v>1</v>
      </c>
      <c r="B180" s="69">
        <f t="shared" si="53"/>
        <v>44037.75</v>
      </c>
      <c r="C180" s="77">
        <f t="shared" si="49"/>
        <v>1291.2624333674175</v>
      </c>
      <c r="D180" s="16"/>
      <c r="E180" s="79">
        <f t="shared" si="50"/>
        <v>38760.562337906464</v>
      </c>
      <c r="F180" s="76" t="str">
        <f t="shared" si="36"/>
        <v/>
      </c>
      <c r="G180" s="1">
        <f t="shared" si="41"/>
        <v>438.28262090256914</v>
      </c>
      <c r="H180" s="1" t="str">
        <f t="shared" si="42"/>
        <v/>
      </c>
      <c r="I180" s="106">
        <f t="shared" si="43"/>
        <v>13270.240710732452</v>
      </c>
      <c r="J180" s="76" t="str">
        <f t="shared" si="44"/>
        <v/>
      </c>
      <c r="K180" s="1">
        <f t="shared" si="51"/>
        <v>806.63312904936504</v>
      </c>
      <c r="L180" s="2"/>
      <c r="M180" s="7">
        <f t="shared" si="45"/>
        <v>24015.190448767789</v>
      </c>
      <c r="N180" s="76" t="str">
        <f t="shared" si="46"/>
        <v/>
      </c>
      <c r="O180" s="1">
        <f t="shared" si="52"/>
        <v>46.34668341547755</v>
      </c>
      <c r="P180" s="2"/>
      <c r="Q180" s="10">
        <f t="shared" si="47"/>
        <v>1475.1311784062173</v>
      </c>
      <c r="R180" s="76" t="str">
        <f t="shared" si="48"/>
        <v/>
      </c>
      <c r="S180" s="13" t="str">
        <f t="shared" si="37"/>
        <v/>
      </c>
      <c r="T180" s="29" t="s">
        <v>6</v>
      </c>
      <c r="U180" s="13" t="str">
        <f t="shared" si="38"/>
        <v/>
      </c>
      <c r="V180" s="110" t="s">
        <v>6</v>
      </c>
      <c r="W180" s="13" t="str">
        <f t="shared" si="39"/>
        <v/>
      </c>
      <c r="X180" s="110" t="s">
        <v>6</v>
      </c>
      <c r="Y180" t="b">
        <f t="shared" si="40"/>
        <v>1</v>
      </c>
      <c r="Z180" s="31"/>
    </row>
    <row r="181" spans="1:26">
      <c r="A181" s="67">
        <v>1</v>
      </c>
      <c r="B181" s="69">
        <f t="shared" si="53"/>
        <v>44038.75</v>
      </c>
      <c r="C181" s="77">
        <f t="shared" si="49"/>
        <v>1333.1188293785526</v>
      </c>
      <c r="D181" s="16"/>
      <c r="E181" s="79">
        <f t="shared" si="50"/>
        <v>40093.681167285016</v>
      </c>
      <c r="F181" s="76" t="str">
        <f t="shared" si="36"/>
        <v/>
      </c>
      <c r="G181" s="1">
        <f t="shared" si="41"/>
        <v>451.14075211062618</v>
      </c>
      <c r="H181" s="1" t="str">
        <f t="shared" si="42"/>
        <v/>
      </c>
      <c r="I181" s="106">
        <f t="shared" si="43"/>
        <v>13721.381462843079</v>
      </c>
      <c r="J181" s="76" t="str">
        <f t="shared" si="44"/>
        <v/>
      </c>
      <c r="K181" s="1">
        <f t="shared" si="51"/>
        <v>834.0557722740931</v>
      </c>
      <c r="L181" s="2"/>
      <c r="M181" s="7">
        <f t="shared" si="45"/>
        <v>24849.246221041882</v>
      </c>
      <c r="N181" s="76" t="str">
        <f t="shared" si="46"/>
        <v/>
      </c>
      <c r="O181" s="1">
        <f t="shared" si="52"/>
        <v>47.92230499383983</v>
      </c>
      <c r="P181" s="2"/>
      <c r="Q181" s="10">
        <f t="shared" si="47"/>
        <v>1523.0534834000571</v>
      </c>
      <c r="R181" s="76" t="str">
        <f t="shared" si="48"/>
        <v/>
      </c>
      <c r="S181" s="13" t="str">
        <f t="shared" si="37"/>
        <v/>
      </c>
      <c r="T181" s="29" t="s">
        <v>6</v>
      </c>
      <c r="U181" s="13" t="str">
        <f t="shared" si="38"/>
        <v/>
      </c>
      <c r="V181" s="110" t="s">
        <v>6</v>
      </c>
      <c r="W181" s="13" t="str">
        <f t="shared" si="39"/>
        <v/>
      </c>
      <c r="X181" s="110" t="s">
        <v>6</v>
      </c>
      <c r="Y181" t="b">
        <f t="shared" si="40"/>
        <v>1</v>
      </c>
      <c r="Z181" s="31"/>
    </row>
    <row r="182" spans="1:26">
      <c r="A182" s="67">
        <v>1</v>
      </c>
      <c r="B182" s="69">
        <f t="shared" si="53"/>
        <v>44039.75</v>
      </c>
      <c r="C182" s="77">
        <f t="shared" si="49"/>
        <v>1376.0336914953732</v>
      </c>
      <c r="D182" s="16"/>
      <c r="E182" s="79">
        <f t="shared" si="50"/>
        <v>41469.714858780389</v>
      </c>
      <c r="F182" s="76" t="str">
        <f t="shared" si="36"/>
        <v/>
      </c>
      <c r="G182" s="1">
        <f t="shared" si="41"/>
        <v>464.21684873632904</v>
      </c>
      <c r="H182" s="1" t="str">
        <f t="shared" si="42"/>
        <v/>
      </c>
      <c r="I182" s="106">
        <f t="shared" si="43"/>
        <v>14185.598311579408</v>
      </c>
      <c r="J182" s="76" t="str">
        <f t="shared" si="44"/>
        <v/>
      </c>
      <c r="K182" s="1">
        <f t="shared" si="51"/>
        <v>862.27324755702284</v>
      </c>
      <c r="L182" s="2"/>
      <c r="M182" s="7">
        <f t="shared" si="45"/>
        <v>25711.519468598904</v>
      </c>
      <c r="N182" s="76" t="str">
        <f t="shared" si="46"/>
        <v/>
      </c>
      <c r="O182" s="1">
        <f t="shared" si="52"/>
        <v>49.543595202020668</v>
      </c>
      <c r="P182" s="2"/>
      <c r="Q182" s="10">
        <f t="shared" si="47"/>
        <v>1572.5970786020778</v>
      </c>
      <c r="R182" s="76" t="str">
        <f t="shared" si="48"/>
        <v/>
      </c>
      <c r="S182" s="13" t="str">
        <f t="shared" si="37"/>
        <v/>
      </c>
      <c r="T182" s="29" t="s">
        <v>6</v>
      </c>
      <c r="U182" s="13" t="str">
        <f t="shared" si="38"/>
        <v/>
      </c>
      <c r="V182" s="110" t="s">
        <v>6</v>
      </c>
      <c r="W182" s="13" t="str">
        <f t="shared" si="39"/>
        <v/>
      </c>
      <c r="X182" s="110" t="s">
        <v>6</v>
      </c>
      <c r="Y182" t="b">
        <f t="shared" si="40"/>
        <v>1</v>
      </c>
      <c r="Z182" s="31"/>
    </row>
    <row r="183" spans="1:26">
      <c r="A183" s="67">
        <v>1</v>
      </c>
      <c r="B183" s="69">
        <f t="shared" si="53"/>
        <v>44040.75</v>
      </c>
      <c r="C183" s="77">
        <f t="shared" si="49"/>
        <v>1420.0111581330566</v>
      </c>
      <c r="D183" s="16"/>
      <c r="E183" s="79">
        <f t="shared" si="50"/>
        <v>42889.726016913446</v>
      </c>
      <c r="F183" s="76" t="str">
        <f t="shared" si="36"/>
        <v/>
      </c>
      <c r="G183" s="1">
        <f t="shared" si="41"/>
        <v>477.50163510951393</v>
      </c>
      <c r="H183" s="1" t="str">
        <f t="shared" si="42"/>
        <v/>
      </c>
      <c r="I183" s="106">
        <f t="shared" si="43"/>
        <v>14663.099946688923</v>
      </c>
      <c r="J183" s="76" t="str">
        <f t="shared" si="44"/>
        <v/>
      </c>
      <c r="K183" s="1">
        <f t="shared" si="51"/>
        <v>891.29824012879033</v>
      </c>
      <c r="L183" s="2"/>
      <c r="M183" s="7">
        <f t="shared" si="45"/>
        <v>26602.817708727696</v>
      </c>
      <c r="N183" s="76" t="str">
        <f t="shared" si="46"/>
        <v/>
      </c>
      <c r="O183" s="1">
        <f t="shared" si="52"/>
        <v>51.211282894746184</v>
      </c>
      <c r="P183" s="2"/>
      <c r="Q183" s="10">
        <f t="shared" si="47"/>
        <v>1623.8083614968239</v>
      </c>
      <c r="R183" s="76" t="str">
        <f t="shared" si="48"/>
        <v/>
      </c>
      <c r="S183" s="13" t="str">
        <f t="shared" si="37"/>
        <v/>
      </c>
      <c r="T183" s="29" t="s">
        <v>6</v>
      </c>
      <c r="U183" s="13" t="str">
        <f t="shared" si="38"/>
        <v/>
      </c>
      <c r="V183" s="110" t="s">
        <v>6</v>
      </c>
      <c r="W183" s="13" t="str">
        <f t="shared" si="39"/>
        <v/>
      </c>
      <c r="X183" s="110" t="s">
        <v>6</v>
      </c>
      <c r="Y183" t="b">
        <f t="shared" si="40"/>
        <v>1</v>
      </c>
      <c r="Z183" s="31"/>
    </row>
    <row r="184" spans="1:26">
      <c r="A184" s="67">
        <v>1</v>
      </c>
      <c r="B184" s="69">
        <f t="shared" si="53"/>
        <v>44041.75</v>
      </c>
      <c r="C184" s="77">
        <f t="shared" si="49"/>
        <v>1465.0533695185368</v>
      </c>
      <c r="D184" s="16"/>
      <c r="E184" s="79">
        <f t="shared" si="50"/>
        <v>44354.779386431983</v>
      </c>
      <c r="F184" s="76" t="str">
        <f t="shared" si="36"/>
        <v/>
      </c>
      <c r="G184" s="1">
        <f t="shared" si="41"/>
        <v>490.98451826276016</v>
      </c>
      <c r="H184" s="1" t="str">
        <f t="shared" si="42"/>
        <v/>
      </c>
      <c r="I184" s="106">
        <f t="shared" si="43"/>
        <v>15154.084464951682</v>
      </c>
      <c r="J184" s="76" t="str">
        <f t="shared" si="44"/>
        <v/>
      </c>
      <c r="K184" s="1">
        <f t="shared" si="51"/>
        <v>921.14279132527156</v>
      </c>
      <c r="L184" s="2"/>
      <c r="M184" s="7">
        <f t="shared" si="45"/>
        <v>27523.960500052966</v>
      </c>
      <c r="N184" s="76" t="str">
        <f t="shared" si="46"/>
        <v/>
      </c>
      <c r="O184" s="1">
        <f t="shared" si="52"/>
        <v>52.926059930510206</v>
      </c>
      <c r="P184" s="2"/>
      <c r="Q184" s="10">
        <f t="shared" si="47"/>
        <v>1676.7344214273342</v>
      </c>
      <c r="R184" s="76" t="str">
        <f t="shared" si="48"/>
        <v/>
      </c>
      <c r="S184" s="13" t="str">
        <f t="shared" si="37"/>
        <v/>
      </c>
      <c r="T184" s="29" t="s">
        <v>6</v>
      </c>
      <c r="U184" s="13" t="str">
        <f t="shared" si="38"/>
        <v/>
      </c>
      <c r="V184" s="110" t="s">
        <v>6</v>
      </c>
      <c r="W184" s="13" t="str">
        <f t="shared" si="39"/>
        <v/>
      </c>
      <c r="X184" s="110" t="s">
        <v>6</v>
      </c>
      <c r="Y184" t="b">
        <f t="shared" si="40"/>
        <v>1</v>
      </c>
      <c r="Z184" s="31"/>
    </row>
    <row r="185" spans="1:26">
      <c r="A185" s="67">
        <v>1</v>
      </c>
      <c r="B185" s="69">
        <f t="shared" si="53"/>
        <v>44042.75</v>
      </c>
      <c r="C185" s="77">
        <f t="shared" si="49"/>
        <v>1511.1602939413133</v>
      </c>
      <c r="D185" s="16"/>
      <c r="E185" s="79">
        <f t="shared" si="50"/>
        <v>45865.939680373296</v>
      </c>
      <c r="F185" s="76" t="str">
        <f t="shared" si="36"/>
        <v/>
      </c>
      <c r="G185" s="1">
        <f t="shared" si="41"/>
        <v>504.65350423474001</v>
      </c>
      <c r="H185" s="1" t="str">
        <f t="shared" si="42"/>
        <v/>
      </c>
      <c r="I185" s="106">
        <f t="shared" si="43"/>
        <v>15658.737969186423</v>
      </c>
      <c r="J185" s="76" t="str">
        <f t="shared" si="44"/>
        <v/>
      </c>
      <c r="K185" s="1">
        <f t="shared" si="51"/>
        <v>951.81821342800504</v>
      </c>
      <c r="L185" s="2"/>
      <c r="M185" s="7">
        <f t="shared" si="45"/>
        <v>28475.77871348097</v>
      </c>
      <c r="N185" s="76" t="str">
        <f t="shared" si="46"/>
        <v/>
      </c>
      <c r="O185" s="1">
        <f t="shared" si="52"/>
        <v>54.688576278564298</v>
      </c>
      <c r="P185" s="2"/>
      <c r="Q185" s="10">
        <f t="shared" si="47"/>
        <v>1731.4229977058985</v>
      </c>
      <c r="R185" s="76" t="str">
        <f t="shared" si="48"/>
        <v/>
      </c>
      <c r="S185" s="13" t="str">
        <f t="shared" si="37"/>
        <v/>
      </c>
      <c r="T185" s="29" t="s">
        <v>6</v>
      </c>
      <c r="U185" s="13" t="str">
        <f t="shared" si="38"/>
        <v/>
      </c>
      <c r="V185" s="110" t="s">
        <v>6</v>
      </c>
      <c r="W185" s="13" t="str">
        <f t="shared" si="39"/>
        <v/>
      </c>
      <c r="X185" s="110" t="s">
        <v>6</v>
      </c>
      <c r="Y185" t="b">
        <f t="shared" si="40"/>
        <v>1</v>
      </c>
      <c r="Z185" s="31"/>
    </row>
    <row r="186" spans="1:26">
      <c r="A186" s="67">
        <v>1</v>
      </c>
      <c r="B186" s="69">
        <f t="shared" si="53"/>
        <v>44043.75</v>
      </c>
      <c r="C186" s="77">
        <f t="shared" si="49"/>
        <v>1558.3295465396877</v>
      </c>
      <c r="D186" s="16"/>
      <c r="E186" s="79">
        <f t="shared" si="50"/>
        <v>47424.269226912984</v>
      </c>
      <c r="F186" s="76" t="str">
        <f t="shared" si="36"/>
        <v/>
      </c>
      <c r="G186" s="1">
        <f t="shared" si="41"/>
        <v>518.49511241489699</v>
      </c>
      <c r="H186" s="1" t="str">
        <f t="shared" si="42"/>
        <v/>
      </c>
      <c r="I186" s="106">
        <f t="shared" si="43"/>
        <v>16177.23308160132</v>
      </c>
      <c r="J186" s="76" t="str">
        <f t="shared" si="44"/>
        <v/>
      </c>
      <c r="K186" s="1">
        <f t="shared" si="51"/>
        <v>983.33499929804418</v>
      </c>
      <c r="L186" s="2"/>
      <c r="M186" s="7">
        <f t="shared" si="45"/>
        <v>29459.113712779013</v>
      </c>
      <c r="N186" s="76" t="str">
        <f t="shared" si="46"/>
        <v/>
      </c>
      <c r="O186" s="1">
        <f t="shared" si="52"/>
        <v>56.499434826754062</v>
      </c>
      <c r="P186" s="2"/>
      <c r="Q186" s="10">
        <f t="shared" si="47"/>
        <v>1787.9224325326527</v>
      </c>
      <c r="R186" s="76" t="str">
        <f t="shared" si="48"/>
        <v/>
      </c>
      <c r="S186" s="13" t="str">
        <f t="shared" si="37"/>
        <v/>
      </c>
      <c r="T186" s="29" t="s">
        <v>6</v>
      </c>
      <c r="U186" s="13" t="str">
        <f t="shared" si="38"/>
        <v/>
      </c>
      <c r="V186" s="110" t="s">
        <v>6</v>
      </c>
      <c r="W186" s="13" t="str">
        <f t="shared" si="39"/>
        <v/>
      </c>
      <c r="X186" s="110" t="s">
        <v>6</v>
      </c>
      <c r="Y186" t="b">
        <f t="shared" si="40"/>
        <v>1</v>
      </c>
      <c r="Z186" s="31"/>
    </row>
    <row r="187" spans="1:26">
      <c r="A187" s="67">
        <v>1</v>
      </c>
      <c r="B187" s="69">
        <f t="shared" si="53"/>
        <v>44044.75</v>
      </c>
      <c r="C187" s="77">
        <f t="shared" si="49"/>
        <v>1606.5562008358902</v>
      </c>
      <c r="D187" s="16"/>
      <c r="E187" s="79">
        <f t="shared" si="50"/>
        <v>49030.825427748874</v>
      </c>
      <c r="F187" s="76" t="str">
        <f t="shared" si="36"/>
        <v/>
      </c>
      <c r="G187" s="1">
        <f t="shared" si="41"/>
        <v>532.49428824788049</v>
      </c>
      <c r="H187" s="1" t="str">
        <f t="shared" si="42"/>
        <v/>
      </c>
      <c r="I187" s="106">
        <f t="shared" si="43"/>
        <v>16709.727369849199</v>
      </c>
      <c r="J187" s="76" t="str">
        <f t="shared" si="44"/>
        <v/>
      </c>
      <c r="K187" s="1">
        <f t="shared" si="51"/>
        <v>1015.7027267035401</v>
      </c>
      <c r="L187" s="2"/>
      <c r="M187" s="7">
        <f t="shared" si="45"/>
        <v>30474.816439482554</v>
      </c>
      <c r="N187" s="76" t="str">
        <f t="shared" si="46"/>
        <v/>
      </c>
      <c r="O187" s="1">
        <f t="shared" si="52"/>
        <v>58.359185884473369</v>
      </c>
      <c r="P187" s="2"/>
      <c r="Q187" s="10">
        <f t="shared" si="47"/>
        <v>1846.2816184171261</v>
      </c>
      <c r="R187" s="76" t="str">
        <f t="shared" si="48"/>
        <v/>
      </c>
      <c r="S187" s="13" t="str">
        <f t="shared" si="37"/>
        <v/>
      </c>
      <c r="T187" s="29" t="s">
        <v>6</v>
      </c>
      <c r="U187" s="13" t="str">
        <f t="shared" si="38"/>
        <v/>
      </c>
      <c r="V187" s="110" t="s">
        <v>6</v>
      </c>
      <c r="W187" s="13" t="str">
        <f t="shared" si="39"/>
        <v/>
      </c>
      <c r="X187" s="110" t="s">
        <v>6</v>
      </c>
      <c r="Y187" t="b">
        <f t="shared" si="40"/>
        <v>1</v>
      </c>
      <c r="Z187" s="31"/>
    </row>
    <row r="188" spans="1:26">
      <c r="A188" s="67">
        <v>1</v>
      </c>
      <c r="B188" s="69">
        <f t="shared" si="53"/>
        <v>44045.75</v>
      </c>
      <c r="C188" s="77">
        <f t="shared" si="49"/>
        <v>1655.8325933137676</v>
      </c>
      <c r="D188" s="16"/>
      <c r="E188" s="79">
        <f t="shared" si="50"/>
        <v>50686.658021062642</v>
      </c>
      <c r="F188" s="76" t="str">
        <f t="shared" si="36"/>
        <v/>
      </c>
      <c r="G188" s="1">
        <f t="shared" si="41"/>
        <v>546.63431467326529</v>
      </c>
      <c r="H188" s="1" t="str">
        <f t="shared" si="42"/>
        <v/>
      </c>
      <c r="I188" s="106">
        <f t="shared" si="43"/>
        <v>17256.361684522464</v>
      </c>
      <c r="J188" s="76" t="str">
        <f t="shared" si="44"/>
        <v/>
      </c>
      <c r="K188" s="1">
        <f t="shared" si="51"/>
        <v>1048.9299572641764</v>
      </c>
      <c r="L188" s="2"/>
      <c r="M188" s="7">
        <f t="shared" si="45"/>
        <v>31523.74639674673</v>
      </c>
      <c r="N188" s="76" t="str">
        <f t="shared" si="46"/>
        <v/>
      </c>
      <c r="O188" s="1">
        <f t="shared" si="52"/>
        <v>60.268321376319321</v>
      </c>
      <c r="P188" s="2"/>
      <c r="Q188" s="10">
        <f t="shared" si="47"/>
        <v>1906.5499397934454</v>
      </c>
      <c r="R188" s="76" t="str">
        <f t="shared" si="48"/>
        <v/>
      </c>
      <c r="S188" s="13" t="str">
        <f t="shared" si="37"/>
        <v/>
      </c>
      <c r="T188" s="29" t="s">
        <v>6</v>
      </c>
      <c r="U188" s="13" t="str">
        <f t="shared" si="38"/>
        <v/>
      </c>
      <c r="V188" s="110" t="s">
        <v>6</v>
      </c>
      <c r="W188" s="13" t="str">
        <f t="shared" si="39"/>
        <v/>
      </c>
      <c r="X188" s="110" t="s">
        <v>6</v>
      </c>
      <c r="Y188" t="b">
        <f t="shared" si="40"/>
        <v>1</v>
      </c>
      <c r="Z188" s="31"/>
    </row>
    <row r="189" spans="1:26">
      <c r="A189" s="67">
        <v>1</v>
      </c>
      <c r="B189" s="69">
        <f t="shared" si="53"/>
        <v>44046.75</v>
      </c>
      <c r="C189" s="77">
        <f t="shared" si="49"/>
        <v>1706.1481214238011</v>
      </c>
      <c r="D189" s="16"/>
      <c r="E189" s="79">
        <f t="shared" si="50"/>
        <v>52392.806142486443</v>
      </c>
      <c r="F189" s="76" t="str">
        <f t="shared" si="36"/>
        <v/>
      </c>
      <c r="G189" s="1">
        <f t="shared" si="41"/>
        <v>560.89672273806207</v>
      </c>
      <c r="H189" s="1" t="str">
        <f t="shared" si="42"/>
        <v/>
      </c>
      <c r="I189" s="106">
        <f t="shared" si="43"/>
        <v>17817.258407260528</v>
      </c>
      <c r="J189" s="76" t="str">
        <f t="shared" si="44"/>
        <v/>
      </c>
      <c r="K189" s="1">
        <f t="shared" si="51"/>
        <v>1083.0241299621762</v>
      </c>
      <c r="L189" s="2"/>
      <c r="M189" s="7">
        <f t="shared" si="45"/>
        <v>32606.770526708908</v>
      </c>
      <c r="N189" s="76" t="str">
        <f t="shared" si="46"/>
        <v/>
      </c>
      <c r="O189" s="1">
        <f t="shared" si="52"/>
        <v>62.227268723558893</v>
      </c>
      <c r="P189" s="2"/>
      <c r="Q189" s="10">
        <f t="shared" si="47"/>
        <v>1968.7772085170043</v>
      </c>
      <c r="R189" s="76" t="str">
        <f t="shared" si="48"/>
        <v/>
      </c>
      <c r="S189" s="13" t="str">
        <f t="shared" si="37"/>
        <v/>
      </c>
      <c r="T189" s="29" t="s">
        <v>6</v>
      </c>
      <c r="U189" s="13" t="str">
        <f t="shared" si="38"/>
        <v/>
      </c>
      <c r="V189" s="110" t="s">
        <v>6</v>
      </c>
      <c r="W189" s="13" t="str">
        <f t="shared" si="39"/>
        <v/>
      </c>
      <c r="X189" s="110" t="s">
        <v>6</v>
      </c>
      <c r="Y189" t="b">
        <f t="shared" si="40"/>
        <v>1</v>
      </c>
      <c r="Z189" s="31"/>
    </row>
    <row r="190" spans="1:26">
      <c r="A190" s="67">
        <v>1</v>
      </c>
      <c r="B190" s="69">
        <f t="shared" si="53"/>
        <v>44047.75</v>
      </c>
      <c r="C190" s="77">
        <f t="shared" si="49"/>
        <v>1757.4890354990202</v>
      </c>
      <c r="D190" s="16"/>
      <c r="E190" s="79">
        <f t="shared" si="50"/>
        <v>54150.295177985463</v>
      </c>
      <c r="F190" s="76" t="str">
        <f t="shared" si="36"/>
        <v/>
      </c>
      <c r="G190" s="1">
        <f t="shared" si="41"/>
        <v>575.26120188648633</v>
      </c>
      <c r="H190" s="1" t="str">
        <f t="shared" si="42"/>
        <v/>
      </c>
      <c r="I190" s="106">
        <f t="shared" si="43"/>
        <v>18392.519609147013</v>
      </c>
      <c r="J190" s="76" t="str">
        <f t="shared" si="44"/>
        <v/>
      </c>
      <c r="K190" s="1">
        <f t="shared" si="51"/>
        <v>1117.9914492002597</v>
      </c>
      <c r="L190" s="2"/>
      <c r="M190" s="7">
        <f t="shared" si="45"/>
        <v>33724.761975909169</v>
      </c>
      <c r="N190" s="76" t="str">
        <f t="shared" si="46"/>
        <v/>
      </c>
      <c r="O190" s="1">
        <f t="shared" si="52"/>
        <v>64.236384412280145</v>
      </c>
      <c r="P190" s="2"/>
      <c r="Q190" s="10">
        <f t="shared" si="47"/>
        <v>2033.0135929292844</v>
      </c>
      <c r="R190" s="76" t="str">
        <f t="shared" si="48"/>
        <v/>
      </c>
      <c r="S190" s="13" t="str">
        <f t="shared" si="37"/>
        <v/>
      </c>
      <c r="T190" s="29" t="s">
        <v>6</v>
      </c>
      <c r="U190" s="13" t="str">
        <f t="shared" si="38"/>
        <v/>
      </c>
      <c r="V190" s="110" t="s">
        <v>6</v>
      </c>
      <c r="W190" s="13" t="str">
        <f t="shared" si="39"/>
        <v/>
      </c>
      <c r="X190" s="110" t="s">
        <v>6</v>
      </c>
      <c r="Y190" t="b">
        <f t="shared" si="40"/>
        <v>1</v>
      </c>
      <c r="Z190" s="31"/>
    </row>
    <row r="191" spans="1:26">
      <c r="A191" s="67">
        <v>1</v>
      </c>
      <c r="B191" s="69">
        <f t="shared" si="53"/>
        <v>44048.75</v>
      </c>
      <c r="C191" s="77">
        <f t="shared" si="49"/>
        <v>1809.8382251744988</v>
      </c>
      <c r="D191" s="16"/>
      <c r="E191" s="79">
        <f t="shared" si="50"/>
        <v>55960.133403159962</v>
      </c>
      <c r="F191" s="76" t="str">
        <f t="shared" si="36"/>
        <v/>
      </c>
      <c r="G191" s="1">
        <f t="shared" si="41"/>
        <v>589.70551050340316</v>
      </c>
      <c r="H191" s="1" t="str">
        <f t="shared" si="42"/>
        <v/>
      </c>
      <c r="I191" s="106">
        <f t="shared" si="43"/>
        <v>18982.225119650415</v>
      </c>
      <c r="J191" s="76" t="str">
        <f t="shared" si="44"/>
        <v/>
      </c>
      <c r="K191" s="1">
        <f t="shared" si="51"/>
        <v>1153.8367674219785</v>
      </c>
      <c r="L191" s="2"/>
      <c r="M191" s="7">
        <f t="shared" si="45"/>
        <v>34878.598743331146</v>
      </c>
      <c r="N191" s="76" t="str">
        <f t="shared" si="46"/>
        <v/>
      </c>
      <c r="O191" s="1">
        <f t="shared" si="52"/>
        <v>66.295947249113965</v>
      </c>
      <c r="P191" s="2"/>
      <c r="Q191" s="10">
        <f t="shared" si="47"/>
        <v>2099.3095401783985</v>
      </c>
      <c r="R191" s="76" t="str">
        <f t="shared" si="48"/>
        <v/>
      </c>
      <c r="S191" s="13" t="str">
        <f t="shared" si="37"/>
        <v/>
      </c>
      <c r="T191" s="29" t="s">
        <v>6</v>
      </c>
      <c r="U191" s="13" t="str">
        <f t="shared" si="38"/>
        <v/>
      </c>
      <c r="V191" s="110" t="s">
        <v>6</v>
      </c>
      <c r="W191" s="13" t="str">
        <f t="shared" si="39"/>
        <v/>
      </c>
      <c r="X191" s="110" t="s">
        <v>6</v>
      </c>
      <c r="Y191" t="b">
        <f t="shared" si="40"/>
        <v>1</v>
      </c>
      <c r="Z191" s="31"/>
    </row>
    <row r="192" spans="1:26">
      <c r="A192" s="67">
        <v>1</v>
      </c>
      <c r="B192" s="69">
        <f t="shared" si="53"/>
        <v>44049.75</v>
      </c>
      <c r="C192" s="77">
        <f t="shared" si="49"/>
        <v>1863.1750010219548</v>
      </c>
      <c r="D192" s="16"/>
      <c r="E192" s="79">
        <f t="shared" si="50"/>
        <v>57823.308404181917</v>
      </c>
      <c r="F192" s="76" t="str">
        <f t="shared" si="36"/>
        <v/>
      </c>
      <c r="G192" s="1">
        <f t="shared" si="41"/>
        <v>604.20538736472088</v>
      </c>
      <c r="H192" s="1" t="str">
        <f t="shared" si="42"/>
        <v/>
      </c>
      <c r="I192" s="106">
        <f t="shared" si="43"/>
        <v>19586.430507015135</v>
      </c>
      <c r="J192" s="76" t="str">
        <f t="shared" si="44"/>
        <v/>
      </c>
      <c r="K192" s="1">
        <f t="shared" si="51"/>
        <v>1190.5634623495482</v>
      </c>
      <c r="L192" s="2"/>
      <c r="M192" s="7">
        <f t="shared" si="45"/>
        <v>36069.162205680695</v>
      </c>
      <c r="N192" s="76" t="str">
        <f t="shared" si="46"/>
        <v/>
      </c>
      <c r="O192" s="1">
        <f t="shared" si="52"/>
        <v>68.406151307693776</v>
      </c>
      <c r="P192" s="2"/>
      <c r="Q192" s="10">
        <f t="shared" si="47"/>
        <v>2167.7156914860921</v>
      </c>
      <c r="R192" s="76" t="str">
        <f t="shared" si="48"/>
        <v/>
      </c>
      <c r="S192" s="13" t="str">
        <f t="shared" si="37"/>
        <v/>
      </c>
      <c r="T192" s="29" t="s">
        <v>6</v>
      </c>
      <c r="U192" s="13" t="str">
        <f t="shared" si="38"/>
        <v/>
      </c>
      <c r="V192" s="110" t="s">
        <v>6</v>
      </c>
      <c r="W192" s="13" t="str">
        <f t="shared" si="39"/>
        <v/>
      </c>
      <c r="X192" s="110" t="s">
        <v>6</v>
      </c>
      <c r="Y192" t="b">
        <f t="shared" si="40"/>
        <v>1</v>
      </c>
      <c r="Z192" s="31"/>
    </row>
    <row r="193" spans="1:26">
      <c r="A193" s="67">
        <v>1</v>
      </c>
      <c r="B193" s="69">
        <f t="shared" si="53"/>
        <v>44050.75</v>
      </c>
      <c r="C193" s="77">
        <f t="shared" si="49"/>
        <v>1917.4748722402292</v>
      </c>
      <c r="D193" s="16"/>
      <c r="E193" s="79">
        <f t="shared" si="50"/>
        <v>59740.783276422146</v>
      </c>
      <c r="F193" s="76" t="str">
        <f t="shared" si="36"/>
        <v/>
      </c>
      <c r="G193" s="1">
        <f t="shared" si="41"/>
        <v>618.73446472964372</v>
      </c>
      <c r="H193" s="1" t="str">
        <f t="shared" si="42"/>
        <v/>
      </c>
      <c r="I193" s="106">
        <f t="shared" si="43"/>
        <v>20205.16497174478</v>
      </c>
      <c r="J193" s="76" t="str">
        <f t="shared" si="44"/>
        <v/>
      </c>
      <c r="K193" s="1">
        <f t="shared" si="51"/>
        <v>1228.1733089389859</v>
      </c>
      <c r="L193" s="2"/>
      <c r="M193" s="7">
        <f t="shared" si="45"/>
        <v>37297.335514619685</v>
      </c>
      <c r="N193" s="76" t="str">
        <f t="shared" si="46"/>
        <v/>
      </c>
      <c r="O193" s="1">
        <f t="shared" si="52"/>
        <v>70.567098571587607</v>
      </c>
      <c r="P193" s="2"/>
      <c r="Q193" s="10">
        <f t="shared" si="47"/>
        <v>2238.2827900576794</v>
      </c>
      <c r="R193" s="76" t="str">
        <f t="shared" si="48"/>
        <v/>
      </c>
      <c r="S193" s="13" t="str">
        <f t="shared" si="37"/>
        <v/>
      </c>
      <c r="T193" s="29" t="s">
        <v>6</v>
      </c>
      <c r="U193" s="13" t="str">
        <f t="shared" si="38"/>
        <v/>
      </c>
      <c r="V193" s="110" t="s">
        <v>6</v>
      </c>
      <c r="W193" s="13" t="str">
        <f t="shared" si="39"/>
        <v/>
      </c>
      <c r="X193" s="110" t="s">
        <v>6</v>
      </c>
      <c r="Y193" t="b">
        <f t="shared" si="40"/>
        <v>1</v>
      </c>
      <c r="Z193" s="31"/>
    </row>
    <row r="194" spans="1:26">
      <c r="A194" s="67">
        <v>1</v>
      </c>
      <c r="B194" s="69">
        <f t="shared" si="53"/>
        <v>44051.75</v>
      </c>
      <c r="C194" s="77">
        <f t="shared" si="49"/>
        <v>1972.7093213804183</v>
      </c>
      <c r="D194" s="16"/>
      <c r="E194" s="79">
        <f t="shared" si="50"/>
        <v>61713.492597802564</v>
      </c>
      <c r="F194" s="76" t="str">
        <f t="shared" si="36"/>
        <v/>
      </c>
      <c r="G194" s="1">
        <f t="shared" si="41"/>
        <v>633.26418389585967</v>
      </c>
      <c r="H194" s="1" t="str">
        <f t="shared" si="42"/>
        <v/>
      </c>
      <c r="I194" s="106">
        <f t="shared" si="43"/>
        <v>20838.429155640639</v>
      </c>
      <c r="J194" s="76" t="str">
        <f t="shared" si="44"/>
        <v/>
      </c>
      <c r="K194" s="1">
        <f t="shared" si="51"/>
        <v>1266.6663462022575</v>
      </c>
      <c r="L194" s="2"/>
      <c r="M194" s="7">
        <f t="shared" si="45"/>
        <v>38564.00186082194</v>
      </c>
      <c r="N194" s="76" t="str">
        <f t="shared" si="46"/>
        <v/>
      </c>
      <c r="O194" s="1">
        <f t="shared" si="52"/>
        <v>72.77879128230424</v>
      </c>
      <c r="P194" s="2"/>
      <c r="Q194" s="10">
        <f t="shared" si="47"/>
        <v>2311.0615813399836</v>
      </c>
      <c r="R194" s="76" t="str">
        <f t="shared" si="48"/>
        <v/>
      </c>
      <c r="S194" s="13" t="str">
        <f t="shared" si="37"/>
        <v/>
      </c>
      <c r="T194" s="29" t="s">
        <v>6</v>
      </c>
      <c r="U194" s="13" t="str">
        <f t="shared" si="38"/>
        <v/>
      </c>
      <c r="V194" s="28" t="s">
        <v>6</v>
      </c>
      <c r="W194" s="13" t="str">
        <f t="shared" si="39"/>
        <v/>
      </c>
      <c r="X194" s="110" t="s">
        <v>6</v>
      </c>
      <c r="Y194" t="b">
        <f t="shared" si="40"/>
        <v>1</v>
      </c>
      <c r="Z194" s="31"/>
    </row>
    <row r="195" spans="1:26">
      <c r="A195" s="67">
        <v>1</v>
      </c>
      <c r="B195" s="69">
        <f t="shared" si="53"/>
        <v>44052.75</v>
      </c>
      <c r="C195" s="77">
        <f t="shared" si="49"/>
        <v>2028.8455772347734</v>
      </c>
      <c r="D195" s="16"/>
      <c r="E195" s="79">
        <f t="shared" si="50"/>
        <v>63742.338175037337</v>
      </c>
      <c r="F195" s="76" t="str">
        <f t="shared" si="36"/>
        <v/>
      </c>
      <c r="G195" s="1">
        <f t="shared" si="41"/>
        <v>647.76371412906894</v>
      </c>
      <c r="H195" s="1" t="str">
        <f t="shared" si="42"/>
        <v/>
      </c>
      <c r="I195" s="106">
        <f t="shared" si="43"/>
        <v>21486.192869769708</v>
      </c>
      <c r="J195" s="76" t="str">
        <f t="shared" si="44"/>
        <v/>
      </c>
      <c r="K195" s="1">
        <f t="shared" si="51"/>
        <v>1306.0407391015503</v>
      </c>
      <c r="L195" s="2"/>
      <c r="M195" s="7">
        <f t="shared" si="45"/>
        <v>39870.042599923487</v>
      </c>
      <c r="N195" s="76" t="str">
        <f t="shared" si="46"/>
        <v/>
      </c>
      <c r="O195" s="1">
        <f t="shared" si="52"/>
        <v>75.041124004158604</v>
      </c>
      <c r="P195" s="2"/>
      <c r="Q195" s="10">
        <f t="shared" si="47"/>
        <v>2386.1027053441421</v>
      </c>
      <c r="R195" s="76" t="str">
        <f t="shared" si="48"/>
        <v/>
      </c>
      <c r="S195" s="13" t="str">
        <f t="shared" si="37"/>
        <v/>
      </c>
      <c r="T195" s="29" t="s">
        <v>6</v>
      </c>
      <c r="U195" s="13" t="str">
        <f t="shared" si="38"/>
        <v/>
      </c>
      <c r="V195" s="28" t="s">
        <v>6</v>
      </c>
      <c r="W195" s="13" t="str">
        <f t="shared" si="39"/>
        <v/>
      </c>
      <c r="X195" s="110" t="s">
        <v>6</v>
      </c>
      <c r="Y195" t="b">
        <f t="shared" si="40"/>
        <v>1</v>
      </c>
      <c r="Z195" s="31"/>
    </row>
    <row r="196" spans="1:26">
      <c r="A196" s="67">
        <v>1</v>
      </c>
      <c r="B196" s="69">
        <f t="shared" si="53"/>
        <v>44053.75</v>
      </c>
      <c r="C196" s="77">
        <f t="shared" si="49"/>
        <v>2085.8463871754648</v>
      </c>
      <c r="D196" s="16"/>
      <c r="E196" s="79">
        <f t="shared" si="50"/>
        <v>65828.184562212802</v>
      </c>
      <c r="F196" s="76" t="str">
        <f t="shared" si="36"/>
        <v/>
      </c>
      <c r="G196" s="1">
        <f t="shared" si="41"/>
        <v>662.19987597228976</v>
      </c>
      <c r="H196" s="1" t="str">
        <f t="shared" si="42"/>
        <v/>
      </c>
      <c r="I196" s="106">
        <f t="shared" si="43"/>
        <v>22148.392745741996</v>
      </c>
      <c r="J196" s="76" t="str">
        <f t="shared" si="44"/>
        <v/>
      </c>
      <c r="K196" s="1">
        <f t="shared" si="51"/>
        <v>1346.2926357818892</v>
      </c>
      <c r="L196" s="2"/>
      <c r="M196" s="7">
        <f t="shared" si="45"/>
        <v>41216.335235705374</v>
      </c>
      <c r="N196" s="76" t="str">
        <f t="shared" si="46"/>
        <v/>
      </c>
      <c r="O196" s="1">
        <f t="shared" si="52"/>
        <v>77.353875421292628</v>
      </c>
      <c r="P196" s="2"/>
      <c r="Q196" s="10">
        <f t="shared" si="47"/>
        <v>2463.4565807654349</v>
      </c>
      <c r="R196" s="76" t="str">
        <f t="shared" si="48"/>
        <v/>
      </c>
      <c r="S196" s="13" t="str">
        <f t="shared" si="37"/>
        <v/>
      </c>
      <c r="T196" s="29" t="s">
        <v>6</v>
      </c>
      <c r="U196" s="13" t="str">
        <f t="shared" si="38"/>
        <v/>
      </c>
      <c r="V196" s="28" t="s">
        <v>6</v>
      </c>
      <c r="W196" s="13" t="str">
        <f t="shared" si="39"/>
        <v/>
      </c>
      <c r="X196" s="110" t="s">
        <v>6</v>
      </c>
      <c r="Y196" t="b">
        <f t="shared" si="40"/>
        <v>1</v>
      </c>
      <c r="Z196" s="31"/>
    </row>
    <row r="197" spans="1:26">
      <c r="A197" s="67">
        <v>1</v>
      </c>
      <c r="B197" s="69">
        <f t="shared" si="53"/>
        <v>44054.75</v>
      </c>
      <c r="C197" s="77">
        <f t="shared" si="49"/>
        <v>2143.6697903987661</v>
      </c>
      <c r="D197" s="16"/>
      <c r="E197" s="79">
        <f t="shared" si="50"/>
        <v>67971.854352611568</v>
      </c>
      <c r="F197" s="76" t="str">
        <f t="shared" si="36"/>
        <v/>
      </c>
      <c r="G197" s="1">
        <f t="shared" si="41"/>
        <v>676.53707003742579</v>
      </c>
      <c r="H197" s="1" t="str">
        <f t="shared" si="42"/>
        <v/>
      </c>
      <c r="I197" s="106">
        <f t="shared" si="43"/>
        <v>22824.929815779422</v>
      </c>
      <c r="J197" s="76" t="str">
        <f t="shared" si="44"/>
        <v/>
      </c>
      <c r="K197" s="1">
        <f t="shared" si="51"/>
        <v>1387.4160204753425</v>
      </c>
      <c r="L197" s="2"/>
      <c r="M197" s="7">
        <f t="shared" si="45"/>
        <v>42603.751256180716</v>
      </c>
      <c r="N197" s="76" t="str">
        <f t="shared" si="46"/>
        <v/>
      </c>
      <c r="O197" s="1">
        <f t="shared" si="52"/>
        <v>79.716699885998864</v>
      </c>
      <c r="P197" s="2"/>
      <c r="Q197" s="10">
        <f t="shared" si="47"/>
        <v>2543.1732806514337</v>
      </c>
      <c r="R197" s="76" t="str">
        <f t="shared" si="48"/>
        <v/>
      </c>
      <c r="S197" s="13" t="str">
        <f t="shared" si="37"/>
        <v/>
      </c>
      <c r="T197" s="29" t="s">
        <v>6</v>
      </c>
      <c r="U197" s="13" t="str">
        <f t="shared" si="38"/>
        <v/>
      </c>
      <c r="V197" s="28" t="s">
        <v>6</v>
      </c>
      <c r="W197" s="13" t="str">
        <f t="shared" si="39"/>
        <v/>
      </c>
      <c r="X197" s="110" t="s">
        <v>6</v>
      </c>
      <c r="Y197" t="b">
        <f t="shared" si="40"/>
        <v>1</v>
      </c>
      <c r="Z197" s="31"/>
    </row>
    <row r="198" spans="1:26">
      <c r="A198" s="67">
        <v>1</v>
      </c>
      <c r="B198" s="69">
        <f t="shared" si="53"/>
        <v>44055.75</v>
      </c>
      <c r="C198" s="77">
        <f t="shared" si="49"/>
        <v>2202.2688937057246</v>
      </c>
      <c r="D198" s="16"/>
      <c r="E198" s="79">
        <f t="shared" si="50"/>
        <v>70174.123246317293</v>
      </c>
      <c r="F198" s="76" t="str">
        <f t="shared" si="36"/>
        <v/>
      </c>
      <c r="G198" s="1">
        <f t="shared" si="41"/>
        <v>690.73721248092147</v>
      </c>
      <c r="H198" s="1" t="str">
        <f t="shared" si="42"/>
        <v/>
      </c>
      <c r="I198" s="106">
        <f t="shared" si="43"/>
        <v>23515.667028260345</v>
      </c>
      <c r="J198" s="76" t="str">
        <f t="shared" si="44"/>
        <v/>
      </c>
      <c r="K198" s="1">
        <f t="shared" si="51"/>
        <v>1429.4025624831077</v>
      </c>
      <c r="L198" s="2"/>
      <c r="M198" s="7">
        <f t="shared" si="45"/>
        <v>44033.153818663821</v>
      </c>
      <c r="N198" s="76" t="str">
        <f t="shared" si="46"/>
        <v/>
      </c>
      <c r="O198" s="1">
        <f t="shared" si="52"/>
        <v>82.129118741690874</v>
      </c>
      <c r="P198" s="2"/>
      <c r="Q198" s="10">
        <f t="shared" si="47"/>
        <v>2625.3023993931247</v>
      </c>
      <c r="R198" s="76" t="str">
        <f t="shared" si="48"/>
        <v/>
      </c>
      <c r="S198" s="13" t="str">
        <f t="shared" si="37"/>
        <v/>
      </c>
      <c r="T198" s="29" t="s">
        <v>6</v>
      </c>
      <c r="U198" s="13" t="str">
        <f t="shared" si="38"/>
        <v/>
      </c>
      <c r="V198" s="28" t="s">
        <v>6</v>
      </c>
      <c r="W198" s="13" t="str">
        <f t="shared" si="39"/>
        <v/>
      </c>
      <c r="X198" s="110" t="s">
        <v>6</v>
      </c>
      <c r="Y198" t="b">
        <f t="shared" si="40"/>
        <v>1</v>
      </c>
      <c r="Z198" s="31"/>
    </row>
    <row r="199" spans="1:26">
      <c r="A199" s="67">
        <v>1</v>
      </c>
      <c r="B199" s="69">
        <f t="shared" si="53"/>
        <v>44056.75</v>
      </c>
      <c r="C199" s="77">
        <f t="shared" si="49"/>
        <v>2261.591651635259</v>
      </c>
      <c r="D199" s="16"/>
      <c r="E199" s="79">
        <f t="shared" si="50"/>
        <v>72435.714897952552</v>
      </c>
      <c r="F199" s="76" t="str">
        <f t="shared" si="36"/>
        <v/>
      </c>
      <c r="G199" s="1">
        <f t="shared" si="41"/>
        <v>704.75967846592027</v>
      </c>
      <c r="H199" s="1" t="str">
        <f t="shared" si="42"/>
        <v/>
      </c>
      <c r="I199" s="106">
        <f t="shared" si="43"/>
        <v>24220.426706726266</v>
      </c>
      <c r="J199" s="76" t="str">
        <f t="shared" si="44"/>
        <v/>
      </c>
      <c r="K199" s="1">
        <f t="shared" si="51"/>
        <v>1472.2414617209356</v>
      </c>
      <c r="L199" s="2"/>
      <c r="M199" s="7">
        <f t="shared" si="45"/>
        <v>45505.395280384757</v>
      </c>
      <c r="N199" s="76" t="str">
        <f t="shared" si="46"/>
        <v/>
      </c>
      <c r="O199" s="1">
        <f t="shared" si="52"/>
        <v>84.59051144841375</v>
      </c>
      <c r="P199" s="2"/>
      <c r="Q199" s="10">
        <f t="shared" si="47"/>
        <v>2709.8929108415387</v>
      </c>
      <c r="R199" s="76" t="str">
        <f t="shared" si="48"/>
        <v/>
      </c>
      <c r="S199" s="13" t="str">
        <f t="shared" si="37"/>
        <v/>
      </c>
      <c r="T199" s="29" t="s">
        <v>6</v>
      </c>
      <c r="U199" s="13" t="str">
        <f t="shared" si="38"/>
        <v/>
      </c>
      <c r="V199" s="28" t="s">
        <v>6</v>
      </c>
      <c r="W199" s="13" t="str">
        <f t="shared" si="39"/>
        <v/>
      </c>
      <c r="X199" s="110" t="s">
        <v>6</v>
      </c>
      <c r="Y199" t="b">
        <f t="shared" si="40"/>
        <v>1</v>
      </c>
      <c r="Z199" s="31"/>
    </row>
    <row r="200" spans="1:26">
      <c r="A200" s="67">
        <v>1</v>
      </c>
      <c r="B200" s="69">
        <f t="shared" si="53"/>
        <v>44057.75</v>
      </c>
      <c r="C200" s="77">
        <f t="shared" si="49"/>
        <v>2321.5806529563852</v>
      </c>
      <c r="D200" s="16"/>
      <c r="E200" s="79">
        <f t="shared" si="50"/>
        <v>74757.295550908937</v>
      </c>
      <c r="F200" s="76" t="str">
        <f t="shared" si="36"/>
        <v/>
      </c>
      <c r="G200" s="1">
        <f t="shared" si="41"/>
        <v>718.56125501402846</v>
      </c>
      <c r="H200" s="1" t="str">
        <f t="shared" si="42"/>
        <v/>
      </c>
      <c r="I200" s="106">
        <f t="shared" si="43"/>
        <v>24938.987961740295</v>
      </c>
      <c r="J200" s="76" t="str">
        <f t="shared" si="44"/>
        <v/>
      </c>
      <c r="K200" s="1">
        <f t="shared" si="51"/>
        <v>1515.9192913986471</v>
      </c>
      <c r="L200" s="2"/>
      <c r="M200" s="7">
        <f t="shared" si="45"/>
        <v>47021.314571783405</v>
      </c>
      <c r="N200" s="76" t="str">
        <f t="shared" si="46"/>
        <v/>
      </c>
      <c r="O200" s="1">
        <f t="shared" si="52"/>
        <v>87.100106543688042</v>
      </c>
      <c r="P200" s="2"/>
      <c r="Q200" s="10">
        <f t="shared" si="47"/>
        <v>2796.9930173852267</v>
      </c>
      <c r="R200" s="76" t="str">
        <f t="shared" si="48"/>
        <v/>
      </c>
      <c r="S200" s="13" t="str">
        <f t="shared" si="37"/>
        <v/>
      </c>
      <c r="T200" s="29" t="s">
        <v>6</v>
      </c>
      <c r="U200" s="13" t="str">
        <f t="shared" si="38"/>
        <v/>
      </c>
      <c r="V200" s="28" t="s">
        <v>6</v>
      </c>
      <c r="W200" s="13" t="str">
        <f t="shared" si="39"/>
        <v/>
      </c>
      <c r="X200" s="110" t="s">
        <v>6</v>
      </c>
      <c r="Y200" t="b">
        <f t="shared" si="40"/>
        <v>1</v>
      </c>
      <c r="Z200" s="31"/>
    </row>
    <row r="201" spans="1:26">
      <c r="A201" s="67">
        <v>1</v>
      </c>
      <c r="B201" s="69">
        <f t="shared" si="53"/>
        <v>44058.75</v>
      </c>
      <c r="C201" s="77">
        <f t="shared" si="49"/>
        <v>2382.1729157217487</v>
      </c>
      <c r="D201" s="16"/>
      <c r="E201" s="79">
        <f t="shared" si="50"/>
        <v>77139.468466630686</v>
      </c>
      <c r="F201" s="76" t="str">
        <f t="shared" si="36"/>
        <v/>
      </c>
      <c r="G201" s="1">
        <f t="shared" si="41"/>
        <v>732.09610474921897</v>
      </c>
      <c r="H201" s="1" t="str">
        <f t="shared" si="42"/>
        <v/>
      </c>
      <c r="I201" s="106">
        <f t="shared" si="43"/>
        <v>25671.084066489515</v>
      </c>
      <c r="J201" s="76" t="str">
        <f t="shared" si="44"/>
        <v/>
      </c>
      <c r="K201" s="1">
        <f t="shared" si="51"/>
        <v>1560.4198384958158</v>
      </c>
      <c r="L201" s="2"/>
      <c r="M201" s="7">
        <f t="shared" si="45"/>
        <v>48581.734410279219</v>
      </c>
      <c r="N201" s="76" t="str">
        <f t="shared" si="46"/>
        <v/>
      </c>
      <c r="O201" s="1">
        <f t="shared" si="52"/>
        <v>89.656972476728356</v>
      </c>
      <c r="P201" s="2"/>
      <c r="Q201" s="10">
        <f t="shared" si="47"/>
        <v>2886.649989861955</v>
      </c>
      <c r="R201" s="76" t="str">
        <f t="shared" si="48"/>
        <v/>
      </c>
      <c r="S201" s="13" t="str">
        <f t="shared" si="37"/>
        <v/>
      </c>
      <c r="T201" s="29" t="s">
        <v>6</v>
      </c>
      <c r="U201" s="13" t="str">
        <f t="shared" si="38"/>
        <v/>
      </c>
      <c r="V201" s="28" t="s">
        <v>6</v>
      </c>
      <c r="W201" s="13" t="str">
        <f t="shared" si="39"/>
        <v/>
      </c>
      <c r="X201" s="110" t="s">
        <v>6</v>
      </c>
      <c r="Y201" t="b">
        <f t="shared" si="40"/>
        <v>1</v>
      </c>
      <c r="Z201" s="31"/>
    </row>
    <row r="202" spans="1:26">
      <c r="A202" s="67">
        <v>1</v>
      </c>
      <c r="B202" s="69">
        <f t="shared" si="53"/>
        <v>44059.75</v>
      </c>
      <c r="C202" s="77">
        <f t="shared" si="49"/>
        <v>2443.2996932854294</v>
      </c>
      <c r="D202" s="16"/>
      <c r="E202" s="79">
        <f t="shared" si="50"/>
        <v>79582.768159916115</v>
      </c>
      <c r="F202" s="76" t="str">
        <f t="shared" si="36"/>
        <v/>
      </c>
      <c r="G202" s="1">
        <f t="shared" si="41"/>
        <v>745.31574213287513</v>
      </c>
      <c r="H202" s="1" t="str">
        <f t="shared" si="42"/>
        <v/>
      </c>
      <c r="I202" s="106">
        <f t="shared" si="43"/>
        <v>26416.399808622391</v>
      </c>
      <c r="J202" s="76" t="str">
        <f t="shared" si="44"/>
        <v/>
      </c>
      <c r="K202" s="1">
        <f t="shared" si="51"/>
        <v>1605.7239427928967</v>
      </c>
      <c r="L202" s="2"/>
      <c r="M202" s="7">
        <f t="shared" si="45"/>
        <v>50187.458353072114</v>
      </c>
      <c r="N202" s="76" t="str">
        <f t="shared" si="46"/>
        <v/>
      </c>
      <c r="O202" s="1">
        <f t="shared" si="52"/>
        <v>92.260008359662052</v>
      </c>
      <c r="P202" s="2"/>
      <c r="Q202" s="10">
        <f t="shared" si="47"/>
        <v>2978.9099982216171</v>
      </c>
      <c r="R202" s="76" t="str">
        <f t="shared" si="48"/>
        <v/>
      </c>
      <c r="S202" s="13" t="str">
        <f t="shared" si="37"/>
        <v/>
      </c>
      <c r="T202" s="29" t="s">
        <v>6</v>
      </c>
      <c r="U202" s="13" t="str">
        <f t="shared" si="38"/>
        <v/>
      </c>
      <c r="V202" s="28" t="s">
        <v>6</v>
      </c>
      <c r="W202" s="13" t="str">
        <f t="shared" si="39"/>
        <v/>
      </c>
      <c r="X202" s="110" t="s">
        <v>6</v>
      </c>
      <c r="Y202" t="b">
        <f t="shared" si="40"/>
        <v>1</v>
      </c>
      <c r="Z202" s="31"/>
    </row>
    <row r="203" spans="1:26">
      <c r="A203" s="67">
        <v>1</v>
      </c>
      <c r="B203" s="69">
        <f t="shared" si="53"/>
        <v>44060.75</v>
      </c>
      <c r="C203" s="77">
        <f t="shared" si="49"/>
        <v>2504.8862938858219</v>
      </c>
      <c r="D203" s="16"/>
      <c r="E203" s="79">
        <f t="shared" si="50"/>
        <v>82087.654453801937</v>
      </c>
      <c r="F203" s="76" t="str">
        <f t="shared" si="36"/>
        <v/>
      </c>
      <c r="G203" s="1">
        <f t="shared" si="41"/>
        <v>758.16902388070343</v>
      </c>
      <c r="H203" s="1" t="str">
        <f t="shared" si="42"/>
        <v/>
      </c>
      <c r="I203" s="106">
        <f t="shared" si="43"/>
        <v>27174.568832503093</v>
      </c>
      <c r="J203" s="76" t="str">
        <f t="shared" si="44"/>
        <v/>
      </c>
      <c r="K203" s="1">
        <f t="shared" si="51"/>
        <v>1651.8093353198449</v>
      </c>
      <c r="L203" s="2"/>
      <c r="M203" s="7">
        <f t="shared" si="45"/>
        <v>51839.267688391956</v>
      </c>
      <c r="N203" s="76" t="str">
        <f t="shared" si="46"/>
        <v/>
      </c>
      <c r="O203" s="1">
        <f t="shared" si="52"/>
        <v>94.907934685278875</v>
      </c>
      <c r="P203" s="2"/>
      <c r="Q203" s="10">
        <f t="shared" si="47"/>
        <v>3073.8179329068962</v>
      </c>
      <c r="R203" s="76" t="str">
        <f t="shared" si="48"/>
        <v/>
      </c>
      <c r="S203" s="13" t="str">
        <f t="shared" si="37"/>
        <v/>
      </c>
      <c r="T203" s="29" t="s">
        <v>6</v>
      </c>
      <c r="U203" s="13" t="str">
        <f t="shared" si="38"/>
        <v/>
      </c>
      <c r="V203" s="28" t="s">
        <v>6</v>
      </c>
      <c r="W203" s="13" t="str">
        <f t="shared" si="39"/>
        <v/>
      </c>
      <c r="X203" s="110" t="s">
        <v>6</v>
      </c>
      <c r="Y203" t="b">
        <f t="shared" si="40"/>
        <v>1</v>
      </c>
      <c r="Z203" s="31"/>
    </row>
    <row r="204" spans="1:26">
      <c r="A204" s="67">
        <v>1</v>
      </c>
      <c r="B204" s="69">
        <f t="shared" si="53"/>
        <v>44061.75</v>
      </c>
      <c r="C204" s="77">
        <f t="shared" si="49"/>
        <v>2566.851916596308</v>
      </c>
      <c r="D204" s="16"/>
      <c r="E204" s="79">
        <f t="shared" si="50"/>
        <v>84654.506370398245</v>
      </c>
      <c r="F204" s="76" t="str">
        <f t="shared" si="36"/>
        <v/>
      </c>
      <c r="G204" s="1">
        <f t="shared" si="41"/>
        <v>770.60215533706707</v>
      </c>
      <c r="H204" s="1" t="str">
        <f t="shared" si="42"/>
        <v/>
      </c>
      <c r="I204" s="106">
        <f t="shared" si="43"/>
        <v>27945.17098784016</v>
      </c>
      <c r="J204" s="76" t="str">
        <f t="shared" si="44"/>
        <v/>
      </c>
      <c r="K204" s="1">
        <f t="shared" si="51"/>
        <v>1698.6504771922002</v>
      </c>
      <c r="L204" s="2"/>
      <c r="M204" s="7">
        <f t="shared" si="45"/>
        <v>53537.918165584153</v>
      </c>
      <c r="N204" s="76" t="str">
        <f t="shared" si="46"/>
        <v/>
      </c>
      <c r="O204" s="1">
        <f t="shared" si="52"/>
        <v>97.599284067043058</v>
      </c>
      <c r="P204" s="2"/>
      <c r="Q204" s="10">
        <f t="shared" si="47"/>
        <v>3171.417216973939</v>
      </c>
      <c r="R204" s="76" t="str">
        <f t="shared" si="48"/>
        <v/>
      </c>
      <c r="S204" s="13" t="str">
        <f t="shared" si="37"/>
        <v/>
      </c>
      <c r="T204" s="29" t="s">
        <v>6</v>
      </c>
      <c r="U204" s="13" t="str">
        <f t="shared" si="38"/>
        <v/>
      </c>
      <c r="V204" s="28" t="s">
        <v>6</v>
      </c>
      <c r="W204" s="13" t="str">
        <f t="shared" si="39"/>
        <v/>
      </c>
      <c r="X204" s="110" t="s">
        <v>6</v>
      </c>
      <c r="Y204" t="b">
        <f t="shared" si="40"/>
        <v>1</v>
      </c>
      <c r="Z204" s="31"/>
    </row>
    <row r="205" spans="1:26">
      <c r="A205" s="67">
        <v>1</v>
      </c>
      <c r="B205" s="69">
        <f t="shared" si="53"/>
        <v>44062.75</v>
      </c>
      <c r="C205" s="77">
        <f t="shared" si="49"/>
        <v>2629.1095066385169</v>
      </c>
      <c r="D205" s="16"/>
      <c r="E205" s="79">
        <f t="shared" si="50"/>
        <v>87283.615877036762</v>
      </c>
      <c r="F205" s="76" t="str">
        <f t="shared" si="36"/>
        <v/>
      </c>
      <c r="G205" s="1">
        <f t="shared" si="41"/>
        <v>782.55871465781922</v>
      </c>
      <c r="H205" s="1" t="str">
        <f t="shared" si="42"/>
        <v/>
      </c>
      <c r="I205" s="106">
        <f t="shared" si="43"/>
        <v>28727.729702497978</v>
      </c>
      <c r="J205" s="76" t="str">
        <f t="shared" si="44"/>
        <v/>
      </c>
      <c r="K205" s="1">
        <f t="shared" si="51"/>
        <v>1746.2183999171259</v>
      </c>
      <c r="L205" s="2"/>
      <c r="M205" s="7">
        <f t="shared" si="45"/>
        <v>55284.136565501278</v>
      </c>
      <c r="N205" s="76" t="str">
        <f t="shared" si="46"/>
        <v/>
      </c>
      <c r="O205" s="1">
        <f t="shared" si="52"/>
        <v>100.33239206356463</v>
      </c>
      <c r="P205" s="2"/>
      <c r="Q205" s="10">
        <f t="shared" si="47"/>
        <v>3271.7496090375039</v>
      </c>
      <c r="R205" s="76" t="str">
        <f t="shared" si="48"/>
        <v/>
      </c>
      <c r="S205" s="13" t="str">
        <f t="shared" si="37"/>
        <v/>
      </c>
      <c r="T205" s="29" t="s">
        <v>6</v>
      </c>
      <c r="U205" s="13" t="str">
        <f t="shared" si="38"/>
        <v/>
      </c>
      <c r="V205" s="28" t="s">
        <v>6</v>
      </c>
      <c r="W205" s="13" t="str">
        <f t="shared" si="39"/>
        <v/>
      </c>
      <c r="X205" s="110" t="s">
        <v>6</v>
      </c>
      <c r="Y205" t="b">
        <f t="shared" si="40"/>
        <v>1</v>
      </c>
      <c r="Z205" s="31"/>
    </row>
    <row r="206" spans="1:26">
      <c r="A206" s="67">
        <v>1</v>
      </c>
      <c r="B206" s="69">
        <f t="shared" si="53"/>
        <v>44063.75</v>
      </c>
      <c r="C206" s="77">
        <f t="shared" si="49"/>
        <v>2691.5656332410144</v>
      </c>
      <c r="D206" s="16"/>
      <c r="E206" s="79">
        <f t="shared" si="50"/>
        <v>89975.181510277776</v>
      </c>
      <c r="F206" s="76" t="str">
        <f t="shared" si="36"/>
        <v/>
      </c>
      <c r="G206" s="1">
        <f t="shared" si="41"/>
        <v>793.97969671632427</v>
      </c>
      <c r="H206" s="1" t="str">
        <f t="shared" si="42"/>
        <v/>
      </c>
      <c r="I206" s="106">
        <f t="shared" si="43"/>
        <v>29521.709399214302</v>
      </c>
      <c r="J206" s="76" t="str">
        <f t="shared" si="44"/>
        <v/>
      </c>
      <c r="K206" s="1">
        <f t="shared" si="51"/>
        <v>1794.4805483682828</v>
      </c>
      <c r="L206" s="2"/>
      <c r="M206" s="7">
        <f t="shared" si="45"/>
        <v>57078.617113869557</v>
      </c>
      <c r="N206" s="76" t="str">
        <f t="shared" si="46"/>
        <v/>
      </c>
      <c r="O206" s="1">
        <f t="shared" si="52"/>
        <v>103.10538815641374</v>
      </c>
      <c r="P206" s="2"/>
      <c r="Q206" s="10">
        <f t="shared" si="47"/>
        <v>3374.8549971939178</v>
      </c>
      <c r="R206" s="76" t="str">
        <f t="shared" si="48"/>
        <v/>
      </c>
      <c r="S206" s="13" t="str">
        <f t="shared" si="37"/>
        <v/>
      </c>
      <c r="T206" s="29" t="s">
        <v>6</v>
      </c>
      <c r="U206" s="13" t="str">
        <f t="shared" si="38"/>
        <v/>
      </c>
      <c r="V206" s="28" t="s">
        <v>6</v>
      </c>
      <c r="W206" s="13" t="str">
        <f t="shared" si="39"/>
        <v/>
      </c>
      <c r="X206" s="110" t="s">
        <v>6</v>
      </c>
      <c r="Y206" t="b">
        <f t="shared" si="40"/>
        <v>1</v>
      </c>
      <c r="Z206" s="31"/>
    </row>
    <row r="207" spans="1:26">
      <c r="A207" s="67">
        <v>1</v>
      </c>
      <c r="B207" s="69">
        <f t="shared" si="53"/>
        <v>44064.75</v>
      </c>
      <c r="C207" s="77">
        <f t="shared" si="49"/>
        <v>2754.12039340091</v>
      </c>
      <c r="D207" s="16"/>
      <c r="E207" s="79">
        <f t="shared" si="50"/>
        <v>92729.301903678686</v>
      </c>
      <c r="F207" s="76" t="str">
        <f t="shared" si="36"/>
        <v/>
      </c>
      <c r="G207" s="1">
        <f t="shared" si="41"/>
        <v>804.80357869612578</v>
      </c>
      <c r="H207" s="1" t="str">
        <f t="shared" si="42"/>
        <v/>
      </c>
      <c r="I207" s="106">
        <f t="shared" si="43"/>
        <v>30326.512977910428</v>
      </c>
      <c r="J207" s="76" t="str">
        <f t="shared" si="44"/>
        <v/>
      </c>
      <c r="K207" s="1">
        <f t="shared" si="51"/>
        <v>1843.4006277477586</v>
      </c>
      <c r="L207" s="2"/>
      <c r="M207" s="7">
        <f t="shared" si="45"/>
        <v>58922.017741617317</v>
      </c>
      <c r="N207" s="76" t="str">
        <f t="shared" si="46"/>
        <v/>
      </c>
      <c r="O207" s="1">
        <f t="shared" si="52"/>
        <v>105.91618695701921</v>
      </c>
      <c r="P207" s="2"/>
      <c r="Q207" s="10">
        <f t="shared" si="47"/>
        <v>3480.7711841509372</v>
      </c>
      <c r="R207" s="76" t="str">
        <f t="shared" si="48"/>
        <v/>
      </c>
      <c r="S207" s="13" t="str">
        <f t="shared" si="37"/>
        <v/>
      </c>
      <c r="T207" s="29" t="s">
        <v>6</v>
      </c>
      <c r="U207" s="13" t="str">
        <f t="shared" si="38"/>
        <v/>
      </c>
      <c r="V207" s="28" t="s">
        <v>6</v>
      </c>
      <c r="W207" s="13" t="str">
        <f t="shared" si="39"/>
        <v/>
      </c>
      <c r="X207" s="110" t="s">
        <v>6</v>
      </c>
      <c r="Y207" t="b">
        <f t="shared" si="40"/>
        <v>1</v>
      </c>
      <c r="Z207" s="31"/>
    </row>
    <row r="208" spans="1:26">
      <c r="A208" s="67">
        <v>1</v>
      </c>
      <c r="B208" s="69">
        <f t="shared" si="53"/>
        <v>44065.75</v>
      </c>
      <c r="C208" s="77">
        <f t="shared" si="49"/>
        <v>2816.667345064343</v>
      </c>
      <c r="D208" s="16"/>
      <c r="E208" s="79">
        <f t="shared" si="50"/>
        <v>95545.969248743029</v>
      </c>
      <c r="F208" s="76" t="str">
        <f t="shared" si="36"/>
        <v/>
      </c>
      <c r="G208" s="1">
        <f t="shared" si="41"/>
        <v>814.96640936449035</v>
      </c>
      <c r="H208" s="1" t="str">
        <f t="shared" si="42"/>
        <v/>
      </c>
      <c r="I208" s="106">
        <f t="shared" si="43"/>
        <v>31141.479387274918</v>
      </c>
      <c r="J208" s="76" t="str">
        <f t="shared" si="44"/>
        <v/>
      </c>
      <c r="K208" s="1">
        <f t="shared" si="51"/>
        <v>1892.9384559745022</v>
      </c>
      <c r="L208" s="2"/>
      <c r="M208" s="7">
        <f t="shared" si="45"/>
        <v>60814.956197591819</v>
      </c>
      <c r="N208" s="76" t="str">
        <f t="shared" si="46"/>
        <v/>
      </c>
      <c r="O208" s="1">
        <f t="shared" si="52"/>
        <v>108.76247972535738</v>
      </c>
      <c r="P208" s="2"/>
      <c r="Q208" s="10">
        <f t="shared" si="47"/>
        <v>3589.5336638762947</v>
      </c>
      <c r="R208" s="76" t="str">
        <f t="shared" si="48"/>
        <v/>
      </c>
      <c r="S208" s="13" t="str">
        <f t="shared" si="37"/>
        <v/>
      </c>
      <c r="T208" s="29" t="s">
        <v>6</v>
      </c>
      <c r="U208" s="13" t="str">
        <f t="shared" si="38"/>
        <v/>
      </c>
      <c r="V208" s="28" t="s">
        <v>6</v>
      </c>
      <c r="W208" s="13" t="str">
        <f t="shared" si="39"/>
        <v/>
      </c>
      <c r="X208" s="110" t="s">
        <v>6</v>
      </c>
      <c r="Y208" t="b">
        <f t="shared" si="40"/>
        <v>1</v>
      </c>
      <c r="Z208" s="31"/>
    </row>
    <row r="209" spans="1:26">
      <c r="A209" s="67">
        <v>1</v>
      </c>
      <c r="B209" s="69">
        <f t="shared" si="53"/>
        <v>44066.75</v>
      </c>
      <c r="C209" s="77">
        <f t="shared" si="49"/>
        <v>2879.0934733810427</v>
      </c>
      <c r="D209" s="16"/>
      <c r="E209" s="79">
        <f t="shared" si="50"/>
        <v>98425.062722124072</v>
      </c>
      <c r="F209" s="76" t="str">
        <f t="shared" si="36"/>
        <v/>
      </c>
      <c r="G209" s="1">
        <f t="shared" si="41"/>
        <v>824.40192403040305</v>
      </c>
      <c r="H209" s="1" t="str">
        <f t="shared" si="42"/>
        <v/>
      </c>
      <c r="I209" s="106">
        <f t="shared" si="43"/>
        <v>31965.881311305322</v>
      </c>
      <c r="J209" s="76" t="str">
        <f t="shared" si="44"/>
        <v/>
      </c>
      <c r="K209" s="1">
        <f t="shared" si="51"/>
        <v>1943.0498230604921</v>
      </c>
      <c r="L209" s="2"/>
      <c r="M209" s="7">
        <f t="shared" si="45"/>
        <v>62758.006020652312</v>
      </c>
      <c r="N209" s="76" t="str">
        <f t="shared" si="46"/>
        <v/>
      </c>
      <c r="O209" s="1">
        <f t="shared" si="52"/>
        <v>111.64172629013494</v>
      </c>
      <c r="P209" s="2"/>
      <c r="Q209" s="10">
        <f t="shared" si="47"/>
        <v>3701.1753901664297</v>
      </c>
      <c r="R209" s="76" t="str">
        <f t="shared" si="48"/>
        <v/>
      </c>
      <c r="S209" s="13" t="str">
        <f t="shared" si="37"/>
        <v/>
      </c>
      <c r="T209" s="29" t="s">
        <v>6</v>
      </c>
      <c r="U209" s="13" t="str">
        <f t="shared" si="38"/>
        <v/>
      </c>
      <c r="V209" s="28" t="s">
        <v>6</v>
      </c>
      <c r="W209" s="13" t="str">
        <f t="shared" si="39"/>
        <v/>
      </c>
      <c r="X209" s="110" t="s">
        <v>6</v>
      </c>
      <c r="Y209" t="b">
        <f t="shared" si="40"/>
        <v>1</v>
      </c>
      <c r="Z209" s="31"/>
    </row>
    <row r="210" spans="1:26">
      <c r="A210" s="67">
        <v>1</v>
      </c>
      <c r="B210" s="69">
        <f t="shared" si="53"/>
        <v>44067.75</v>
      </c>
      <c r="C210" s="77">
        <f t="shared" si="49"/>
        <v>2941.2791937987786</v>
      </c>
      <c r="D210" s="16"/>
      <c r="E210" s="79">
        <f t="shared" si="50"/>
        <v>101366.34191592285</v>
      </c>
      <c r="F210" s="76" t="str">
        <f t="shared" si="36"/>
        <v/>
      </c>
      <c r="G210" s="1">
        <f t="shared" si="41"/>
        <v>833.04168717496987</v>
      </c>
      <c r="H210" s="1" t="str">
        <f t="shared" si="42"/>
        <v/>
      </c>
      <c r="I210" s="106">
        <f t="shared" si="43"/>
        <v>32798.922998480295</v>
      </c>
      <c r="J210" s="76" t="str">
        <f t="shared" si="44"/>
        <v/>
      </c>
      <c r="K210" s="1">
        <f t="shared" si="51"/>
        <v>1993.6863591567105</v>
      </c>
      <c r="L210" s="2"/>
      <c r="M210" s="7">
        <f t="shared" si="45"/>
        <v>64751.692379809021</v>
      </c>
      <c r="N210" s="76" t="str">
        <f t="shared" si="46"/>
        <v/>
      </c>
      <c r="O210" s="1">
        <f t="shared" si="52"/>
        <v>114.55114746711241</v>
      </c>
      <c r="P210" s="2"/>
      <c r="Q210" s="10">
        <f t="shared" si="47"/>
        <v>3815.7265376335422</v>
      </c>
      <c r="R210" s="76" t="str">
        <f t="shared" si="48"/>
        <v/>
      </c>
      <c r="S210" s="13" t="str">
        <f t="shared" si="37"/>
        <v/>
      </c>
      <c r="T210" s="29" t="s">
        <v>6</v>
      </c>
      <c r="U210" s="13" t="str">
        <f t="shared" si="38"/>
        <v/>
      </c>
      <c r="V210" s="28" t="s">
        <v>6</v>
      </c>
      <c r="W210" s="13" t="str">
        <f t="shared" si="39"/>
        <v/>
      </c>
      <c r="X210" s="110" t="s">
        <v>6</v>
      </c>
      <c r="Y210" t="b">
        <f t="shared" si="40"/>
        <v>1</v>
      </c>
      <c r="Z210" s="31"/>
    </row>
    <row r="211" spans="1:26">
      <c r="A211" s="67">
        <v>1</v>
      </c>
      <c r="B211" s="69">
        <f t="shared" si="53"/>
        <v>44068.75</v>
      </c>
      <c r="C211" s="77">
        <f t="shared" si="49"/>
        <v>3003.0983958458528</v>
      </c>
      <c r="D211" s="16"/>
      <c r="E211" s="79">
        <f t="shared" si="50"/>
        <v>104369.4403117687</v>
      </c>
      <c r="F211" s="76" t="str">
        <f t="shared" si="36"/>
        <v/>
      </c>
      <c r="G211" s="1">
        <f t="shared" si="41"/>
        <v>840.81526469771802</v>
      </c>
      <c r="H211" s="1" t="str">
        <f t="shared" si="42"/>
        <v/>
      </c>
      <c r="I211" s="106">
        <f t="shared" si="43"/>
        <v>33639.738263178013</v>
      </c>
      <c r="J211" s="76" t="str">
        <f t="shared" si="44"/>
        <v/>
      </c>
      <c r="K211" s="1">
        <f t="shared" si="51"/>
        <v>2044.7954130691285</v>
      </c>
      <c r="L211" s="2"/>
      <c r="M211" s="7">
        <f t="shared" si="45"/>
        <v>66796.48779287815</v>
      </c>
      <c r="N211" s="76" t="str">
        <f t="shared" si="46"/>
        <v/>
      </c>
      <c r="O211" s="1">
        <f t="shared" si="52"/>
        <v>117.48771807900263</v>
      </c>
      <c r="P211" s="2"/>
      <c r="Q211" s="10">
        <f t="shared" si="47"/>
        <v>3933.2142557125449</v>
      </c>
      <c r="R211" s="76" t="str">
        <f t="shared" si="48"/>
        <v/>
      </c>
      <c r="S211" s="13" t="str">
        <f t="shared" si="37"/>
        <v/>
      </c>
      <c r="T211" s="29" t="s">
        <v>6</v>
      </c>
      <c r="U211" s="13" t="str">
        <f t="shared" si="38"/>
        <v/>
      </c>
      <c r="V211" s="28" t="s">
        <v>6</v>
      </c>
      <c r="W211" s="13" t="str">
        <f t="shared" si="39"/>
        <v/>
      </c>
      <c r="X211" s="110" t="s">
        <v>6</v>
      </c>
      <c r="Y211" t="b">
        <f t="shared" si="40"/>
        <v>1</v>
      </c>
      <c r="Z211" s="31"/>
    </row>
    <row r="212" spans="1:26">
      <c r="A212" s="67">
        <v>1</v>
      </c>
      <c r="B212" s="69">
        <f t="shared" si="53"/>
        <v>44069.75</v>
      </c>
      <c r="C212" s="77">
        <f t="shared" si="49"/>
        <v>3064.4185314904753</v>
      </c>
      <c r="D212" s="16"/>
      <c r="E212" s="79">
        <f t="shared" si="50"/>
        <v>107433.85884325918</v>
      </c>
      <c r="F212" s="76" t="str">
        <f t="shared" si="36"/>
        <v/>
      </c>
      <c r="G212" s="1">
        <f t="shared" si="41"/>
        <v>847.65042764521525</v>
      </c>
      <c r="H212" s="1" t="str">
        <f t="shared" si="42"/>
        <v/>
      </c>
      <c r="I212" s="106">
        <f t="shared" si="43"/>
        <v>34487.388690823231</v>
      </c>
      <c r="J212" s="76" t="str">
        <f t="shared" si="44"/>
        <v/>
      </c>
      <c r="K212" s="1">
        <f t="shared" si="51"/>
        <v>2096.3199431583612</v>
      </c>
      <c r="L212" s="2"/>
      <c r="M212" s="7">
        <f t="shared" si="45"/>
        <v>68892.807736036513</v>
      </c>
      <c r="N212" s="76" t="str">
        <f t="shared" si="46"/>
        <v/>
      </c>
      <c r="O212" s="1">
        <f t="shared" si="52"/>
        <v>120.44816068689703</v>
      </c>
      <c r="P212" s="2"/>
      <c r="Q212" s="10">
        <f t="shared" si="47"/>
        <v>4053.662416399442</v>
      </c>
      <c r="R212" s="76" t="str">
        <f t="shared" si="48"/>
        <v/>
      </c>
      <c r="S212" s="13" t="str">
        <f t="shared" si="37"/>
        <v/>
      </c>
      <c r="T212" s="29" t="s">
        <v>6</v>
      </c>
      <c r="U212" s="13" t="str">
        <f t="shared" si="38"/>
        <v/>
      </c>
      <c r="V212" s="28" t="s">
        <v>6</v>
      </c>
      <c r="W212" s="13" t="str">
        <f t="shared" si="39"/>
        <v/>
      </c>
      <c r="X212" s="110" t="s">
        <v>6</v>
      </c>
      <c r="Y212" t="b">
        <f t="shared" si="40"/>
        <v>1</v>
      </c>
      <c r="Z212" s="31"/>
    </row>
    <row r="213" spans="1:26">
      <c r="A213" s="67">
        <v>1</v>
      </c>
      <c r="B213" s="69">
        <f t="shared" si="53"/>
        <v>44070.75</v>
      </c>
      <c r="C213" s="77">
        <f t="shared" si="49"/>
        <v>3125.1007519671548</v>
      </c>
      <c r="D213" s="16"/>
      <c r="E213" s="79">
        <f t="shared" si="50"/>
        <v>110558.95959522633</v>
      </c>
      <c r="F213" s="76" t="str">
        <f t="shared" si="36"/>
        <v/>
      </c>
      <c r="G213" s="1">
        <f t="shared" si="41"/>
        <v>853.47338917465993</v>
      </c>
      <c r="H213" s="1" t="str">
        <f t="shared" si="42"/>
        <v/>
      </c>
      <c r="I213" s="106">
        <f t="shared" si="43"/>
        <v>35340.862079997889</v>
      </c>
      <c r="J213" s="76" t="str">
        <f t="shared" si="44"/>
        <v/>
      </c>
      <c r="K213" s="1">
        <f t="shared" si="51"/>
        <v>2148.1984226431787</v>
      </c>
      <c r="L213" s="2"/>
      <c r="M213" s="7">
        <f t="shared" si="45"/>
        <v>71041.006158679695</v>
      </c>
      <c r="N213" s="76" t="str">
        <f t="shared" si="46"/>
        <v/>
      </c>
      <c r="O213" s="1">
        <f t="shared" si="52"/>
        <v>123.42894014929378</v>
      </c>
      <c r="P213" s="2"/>
      <c r="Q213" s="10">
        <f t="shared" si="47"/>
        <v>4177.0913565487353</v>
      </c>
      <c r="R213" s="76" t="str">
        <f t="shared" si="48"/>
        <v/>
      </c>
      <c r="S213" s="13" t="str">
        <f t="shared" si="37"/>
        <v/>
      </c>
      <c r="T213" s="29" t="s">
        <v>6</v>
      </c>
      <c r="U213" s="13" t="str">
        <f t="shared" si="38"/>
        <v/>
      </c>
      <c r="V213" s="28" t="s">
        <v>6</v>
      </c>
      <c r="W213" s="13" t="str">
        <f t="shared" si="39"/>
        <v/>
      </c>
      <c r="X213" s="110" t="s">
        <v>6</v>
      </c>
      <c r="Y213" t="b">
        <f t="shared" si="40"/>
        <v>1</v>
      </c>
      <c r="Z213" s="31"/>
    </row>
    <row r="214" spans="1:26">
      <c r="A214" s="67">
        <v>1</v>
      </c>
      <c r="B214" s="69">
        <f t="shared" si="53"/>
        <v>44071.75</v>
      </c>
      <c r="C214" s="77">
        <f t="shared" si="49"/>
        <v>3185.0000969063694</v>
      </c>
      <c r="D214" s="16"/>
      <c r="E214" s="79">
        <f t="shared" si="50"/>
        <v>113743.9596921327</v>
      </c>
      <c r="F214" s="76" t="str">
        <f t="shared" si="36"/>
        <v/>
      </c>
      <c r="G214" s="1">
        <f t="shared" si="41"/>
        <v>858.20907635078481</v>
      </c>
      <c r="H214" s="1" t="str">
        <f t="shared" si="42"/>
        <v/>
      </c>
      <c r="I214" s="106">
        <f t="shared" si="43"/>
        <v>36199.071156348677</v>
      </c>
      <c r="J214" s="76" t="str">
        <f t="shared" si="44"/>
        <v/>
      </c>
      <c r="K214" s="1">
        <f t="shared" si="51"/>
        <v>2200.3647614252272</v>
      </c>
      <c r="L214" s="2"/>
      <c r="M214" s="7">
        <f t="shared" si="45"/>
        <v>73241.370920104921</v>
      </c>
      <c r="N214" s="76" t="str">
        <f t="shared" si="46"/>
        <v/>
      </c>
      <c r="O214" s="1">
        <f t="shared" si="52"/>
        <v>126.42625913038437</v>
      </c>
      <c r="P214" s="2"/>
      <c r="Q214" s="10">
        <f t="shared" si="47"/>
        <v>4303.5176156791194</v>
      </c>
      <c r="R214" s="76" t="str">
        <f t="shared" si="48"/>
        <v/>
      </c>
      <c r="S214" s="13" t="str">
        <f t="shared" si="37"/>
        <v/>
      </c>
      <c r="T214" s="29" t="s">
        <v>6</v>
      </c>
      <c r="U214" s="13" t="str">
        <f t="shared" si="38"/>
        <v/>
      </c>
      <c r="V214" s="28" t="s">
        <v>6</v>
      </c>
      <c r="W214" s="13" t="str">
        <f t="shared" si="39"/>
        <v/>
      </c>
      <c r="X214" s="110" t="s">
        <v>6</v>
      </c>
      <c r="Y214" t="b">
        <f t="shared" si="40"/>
        <v>1</v>
      </c>
      <c r="Z214" s="31"/>
    </row>
    <row r="215" spans="1:26">
      <c r="A215" s="67">
        <v>1</v>
      </c>
      <c r="B215" s="69">
        <f t="shared" si="53"/>
        <v>44072.75</v>
      </c>
      <c r="C215" s="77">
        <f t="shared" si="49"/>
        <v>3243.9657394973183</v>
      </c>
      <c r="D215" s="16"/>
      <c r="E215" s="79">
        <f t="shared" si="50"/>
        <v>116987.92543163002</v>
      </c>
      <c r="F215" s="76" t="str">
        <f t="shared" si="36"/>
        <v/>
      </c>
      <c r="G215" s="1">
        <f t="shared" si="41"/>
        <v>861.78143817577688</v>
      </c>
      <c r="H215" s="1" t="str">
        <f t="shared" si="42"/>
        <v/>
      </c>
      <c r="I215" s="106">
        <f t="shared" si="43"/>
        <v>37060.852594524455</v>
      </c>
      <c r="J215" s="76" t="str">
        <f t="shared" si="44"/>
        <v/>
      </c>
      <c r="K215" s="1">
        <f t="shared" si="51"/>
        <v>2252.7482466373822</v>
      </c>
      <c r="L215" s="2"/>
      <c r="M215" s="7">
        <f t="shared" si="45"/>
        <v>75494.119166742297</v>
      </c>
      <c r="N215" s="76" t="str">
        <f t="shared" si="46"/>
        <v/>
      </c>
      <c r="O215" s="1">
        <f t="shared" si="52"/>
        <v>129.43605468414287</v>
      </c>
      <c r="P215" s="2"/>
      <c r="Q215" s="10">
        <f t="shared" si="47"/>
        <v>4432.9536703632621</v>
      </c>
      <c r="R215" s="76" t="str">
        <f t="shared" si="48"/>
        <v/>
      </c>
      <c r="S215" s="13" t="str">
        <f t="shared" si="37"/>
        <v/>
      </c>
      <c r="T215" s="29" t="s">
        <v>6</v>
      </c>
      <c r="U215" s="13" t="str">
        <f t="shared" si="38"/>
        <v/>
      </c>
      <c r="V215" s="28" t="s">
        <v>6</v>
      </c>
      <c r="W215" s="13" t="str">
        <f t="shared" si="39"/>
        <v/>
      </c>
      <c r="X215" s="110" t="s">
        <v>6</v>
      </c>
      <c r="Y215" t="b">
        <f t="shared" si="40"/>
        <v>1</v>
      </c>
      <c r="Z215" s="31"/>
    </row>
    <row r="216" spans="1:26">
      <c r="A216" s="67">
        <v>1</v>
      </c>
      <c r="B216" s="69">
        <f t="shared" si="53"/>
        <v>44073.75</v>
      </c>
      <c r="C216" s="77">
        <f t="shared" si="49"/>
        <v>3301.8412912382628</v>
      </c>
      <c r="D216" s="16"/>
      <c r="E216" s="79">
        <f t="shared" si="50"/>
        <v>120289.76672286828</v>
      </c>
      <c r="F216" s="76" t="str">
        <f t="shared" si="36"/>
        <v/>
      </c>
      <c r="G216" s="1">
        <f t="shared" si="41"/>
        <v>864.11379100522265</v>
      </c>
      <c r="H216" s="1" t="str">
        <f t="shared" si="42"/>
        <v/>
      </c>
      <c r="I216" s="106">
        <f t="shared" si="43"/>
        <v>37924.966385529675</v>
      </c>
      <c r="J216" s="76" t="str">
        <f t="shared" si="44"/>
        <v/>
      </c>
      <c r="K216" s="1">
        <f t="shared" si="51"/>
        <v>2305.2735041882511</v>
      </c>
      <c r="L216" s="2"/>
      <c r="M216" s="7">
        <f t="shared" si="45"/>
        <v>77799.392670930552</v>
      </c>
      <c r="N216" s="76" t="str">
        <f t="shared" si="46"/>
        <v/>
      </c>
      <c r="O216" s="1">
        <f t="shared" si="52"/>
        <v>132.45399604479033</v>
      </c>
      <c r="P216" s="2"/>
      <c r="Q216" s="10">
        <f t="shared" si="47"/>
        <v>4565.4076664080521</v>
      </c>
      <c r="R216" s="76" t="str">
        <f t="shared" si="48"/>
        <v/>
      </c>
      <c r="S216" s="13" t="str">
        <f t="shared" si="37"/>
        <v/>
      </c>
      <c r="T216" s="29" t="s">
        <v>6</v>
      </c>
      <c r="U216" s="13" t="str">
        <f t="shared" si="38"/>
        <v/>
      </c>
      <c r="V216" s="28" t="s">
        <v>6</v>
      </c>
      <c r="W216" s="13" t="str">
        <f t="shared" si="39"/>
        <v/>
      </c>
      <c r="X216" s="110" t="s">
        <v>6</v>
      </c>
      <c r="Y216" t="b">
        <f t="shared" si="40"/>
        <v>1</v>
      </c>
      <c r="Z216" s="31"/>
    </row>
    <row r="217" spans="1:26">
      <c r="A217" s="67">
        <v>1</v>
      </c>
      <c r="B217" s="69">
        <f t="shared" si="53"/>
        <v>44074.75</v>
      </c>
      <c r="C217" s="77">
        <f t="shared" si="49"/>
        <v>3358.465169589821</v>
      </c>
      <c r="D217" s="16"/>
      <c r="E217" s="79">
        <f t="shared" si="50"/>
        <v>123648.2318924581</v>
      </c>
      <c r="F217" s="76" t="str">
        <f t="shared" si="36"/>
        <v/>
      </c>
      <c r="G217" s="1">
        <f t="shared" si="41"/>
        <v>865.12920220530361</v>
      </c>
      <c r="H217" s="1" t="str">
        <f t="shared" si="42"/>
        <v/>
      </c>
      <c r="I217" s="106">
        <f t="shared" si="43"/>
        <v>38790.095587734977</v>
      </c>
      <c r="J217" s="76" t="str">
        <f t="shared" si="44"/>
        <v/>
      </c>
      <c r="K217" s="1">
        <f t="shared" si="51"/>
        <v>2357.8604836273244</v>
      </c>
      <c r="L217" s="2"/>
      <c r="M217" s="7">
        <f t="shared" si="45"/>
        <v>80157.253154557882</v>
      </c>
      <c r="N217" s="76" t="str">
        <f t="shared" si="46"/>
        <v/>
      </c>
      <c r="O217" s="1">
        <f t="shared" si="52"/>
        <v>135.47548375719225</v>
      </c>
      <c r="P217" s="2"/>
      <c r="Q217" s="10">
        <f t="shared" si="47"/>
        <v>4700.8831501652439</v>
      </c>
      <c r="R217" s="76" t="str">
        <f t="shared" si="48"/>
        <v/>
      </c>
      <c r="S217" s="13" t="str">
        <f t="shared" si="37"/>
        <v/>
      </c>
      <c r="T217" s="29" t="s">
        <v>6</v>
      </c>
      <c r="U217" s="13" t="str">
        <f t="shared" si="38"/>
        <v/>
      </c>
      <c r="V217" s="28" t="s">
        <v>6</v>
      </c>
      <c r="W217" s="13" t="str">
        <f t="shared" si="39"/>
        <v/>
      </c>
      <c r="X217" s="110" t="s">
        <v>6</v>
      </c>
      <c r="Y217" t="b">
        <f t="shared" si="40"/>
        <v>1</v>
      </c>
      <c r="Z217" s="31"/>
    </row>
    <row r="218" spans="1:26">
      <c r="A218" s="67">
        <v>1</v>
      </c>
      <c r="B218" s="69">
        <f t="shared" si="53"/>
        <v>44075.75</v>
      </c>
      <c r="C218" s="77">
        <f t="shared" si="49"/>
        <v>3413.6710315230448</v>
      </c>
      <c r="D218" s="16"/>
      <c r="E218" s="79">
        <f t="shared" si="50"/>
        <v>127061.90292398115</v>
      </c>
      <c r="F218" s="76" t="str">
        <f t="shared" si="36"/>
        <v/>
      </c>
      <c r="G218" s="1">
        <f t="shared" si="41"/>
        <v>864.7509125546552</v>
      </c>
      <c r="H218" s="1" t="str">
        <f t="shared" si="42"/>
        <v/>
      </c>
      <c r="I218" s="106">
        <f t="shared" si="43"/>
        <v>39654.846500289634</v>
      </c>
      <c r="J218" s="76" t="str">
        <f t="shared" si="44"/>
        <v/>
      </c>
      <c r="K218" s="1">
        <f t="shared" si="51"/>
        <v>2410.424468685871</v>
      </c>
      <c r="L218" s="2"/>
      <c r="M218" s="7">
        <f t="shared" si="45"/>
        <v>82567.677623243755</v>
      </c>
      <c r="N218" s="76" t="str">
        <f t="shared" si="46"/>
        <v/>
      </c>
      <c r="O218" s="1">
        <f t="shared" si="52"/>
        <v>138.49565028250646</v>
      </c>
      <c r="P218" s="2"/>
      <c r="Q218" s="10">
        <f t="shared" si="47"/>
        <v>4839.3788004477501</v>
      </c>
      <c r="R218" s="76" t="str">
        <f t="shared" si="48"/>
        <v/>
      </c>
      <c r="S218" s="13" t="str">
        <f t="shared" si="37"/>
        <v/>
      </c>
      <c r="T218" s="29" t="s">
        <v>6</v>
      </c>
      <c r="U218" s="13" t="str">
        <f t="shared" si="38"/>
        <v/>
      </c>
      <c r="V218" s="28" t="s">
        <v>6</v>
      </c>
      <c r="W218" s="13" t="str">
        <f t="shared" si="39"/>
        <v/>
      </c>
      <c r="X218" s="110" t="s">
        <v>6</v>
      </c>
      <c r="Y218" t="b">
        <f t="shared" si="40"/>
        <v>1</v>
      </c>
      <c r="Z218" s="31"/>
    </row>
    <row r="219" spans="1:26">
      <c r="A219" s="67">
        <v>1</v>
      </c>
      <c r="B219" s="69">
        <f t="shared" si="53"/>
        <v>44076.75</v>
      </c>
      <c r="C219" s="77">
        <f t="shared" si="49"/>
        <v>3467.2882755557075</v>
      </c>
      <c r="D219" s="16"/>
      <c r="E219" s="79">
        <f t="shared" si="50"/>
        <v>130529.19119953686</v>
      </c>
      <c r="F219" s="76" t="str">
        <f t="shared" si="36"/>
        <v/>
      </c>
      <c r="G219" s="1">
        <f t="shared" si="41"/>
        <v>862.90279748649459</v>
      </c>
      <c r="H219" s="1" t="str">
        <f t="shared" si="42"/>
        <v/>
      </c>
      <c r="I219" s="106">
        <f t="shared" si="43"/>
        <v>40517.749297776129</v>
      </c>
      <c r="J219" s="76" t="str">
        <f t="shared" si="44"/>
        <v/>
      </c>
      <c r="K219" s="1">
        <f t="shared" si="51"/>
        <v>2462.8761158544899</v>
      </c>
      <c r="L219" s="2"/>
      <c r="M219" s="7">
        <f t="shared" si="45"/>
        <v>85030.55373909825</v>
      </c>
      <c r="N219" s="76" t="str">
        <f t="shared" si="46"/>
        <v/>
      </c>
      <c r="O219" s="1">
        <f t="shared" si="52"/>
        <v>141.50936221473177</v>
      </c>
      <c r="P219" s="2"/>
      <c r="Q219" s="10">
        <f t="shared" si="47"/>
        <v>4980.8881626624816</v>
      </c>
      <c r="R219" s="76" t="str">
        <f t="shared" si="48"/>
        <v/>
      </c>
      <c r="S219" s="13" t="str">
        <f t="shared" si="37"/>
        <v/>
      </c>
      <c r="T219" s="29" t="s">
        <v>6</v>
      </c>
      <c r="U219" s="13" t="str">
        <f t="shared" si="38"/>
        <v/>
      </c>
      <c r="V219" s="28" t="s">
        <v>6</v>
      </c>
      <c r="W219" s="13" t="str">
        <f t="shared" si="39"/>
        <v/>
      </c>
      <c r="X219" s="110" t="s">
        <v>6</v>
      </c>
      <c r="Y219" t="b">
        <f t="shared" si="40"/>
        <v>1</v>
      </c>
      <c r="Z219" s="31"/>
    </row>
    <row r="220" spans="1:26">
      <c r="A220" s="67">
        <v>1</v>
      </c>
      <c r="B220" s="69">
        <f t="shared" si="53"/>
        <v>44077.75</v>
      </c>
      <c r="C220" s="77">
        <f t="shared" si="49"/>
        <v>3519.1426143798308</v>
      </c>
      <c r="D220" s="16"/>
      <c r="E220" s="79">
        <f t="shared" si="50"/>
        <v>134048.33381391669</v>
      </c>
      <c r="F220" s="76" t="str">
        <f t="shared" si="36"/>
        <v/>
      </c>
      <c r="G220" s="1">
        <f t="shared" si="41"/>
        <v>859.50986680152732</v>
      </c>
      <c r="H220" s="1" t="str">
        <f t="shared" si="42"/>
        <v/>
      </c>
      <c r="I220" s="106">
        <f t="shared" si="43"/>
        <v>41377.259164577656</v>
      </c>
      <c r="J220" s="76" t="str">
        <f t="shared" si="44"/>
        <v/>
      </c>
      <c r="K220" s="1">
        <f t="shared" si="51"/>
        <v>2515.1215233357725</v>
      </c>
      <c r="L220" s="2"/>
      <c r="M220" s="7">
        <f t="shared" si="45"/>
        <v>87545.67526243403</v>
      </c>
      <c r="N220" s="76" t="str">
        <f t="shared" si="46"/>
        <v/>
      </c>
      <c r="O220" s="1">
        <f t="shared" si="52"/>
        <v>144.51122424251793</v>
      </c>
      <c r="P220" s="2"/>
      <c r="Q220" s="10">
        <f t="shared" si="47"/>
        <v>5125.3993869049991</v>
      </c>
      <c r="R220" s="76" t="str">
        <f t="shared" si="48"/>
        <v/>
      </c>
      <c r="S220" s="13" t="str">
        <f t="shared" si="37"/>
        <v/>
      </c>
      <c r="T220" s="29" t="s">
        <v>6</v>
      </c>
      <c r="U220" s="13" t="str">
        <f t="shared" si="38"/>
        <v/>
      </c>
      <c r="V220" s="28" t="s">
        <v>6</v>
      </c>
      <c r="W220" s="13" t="str">
        <f t="shared" si="39"/>
        <v/>
      </c>
      <c r="X220" s="110" t="s">
        <v>6</v>
      </c>
      <c r="Y220" t="b">
        <f t="shared" si="40"/>
        <v>1</v>
      </c>
      <c r="Z220" s="31"/>
    </row>
    <row r="221" spans="1:26">
      <c r="A221" s="67">
        <v>1</v>
      </c>
      <c r="B221" s="69">
        <f t="shared" si="53"/>
        <v>44078.75</v>
      </c>
      <c r="C221" s="77">
        <f t="shared" si="49"/>
        <v>3569.0567196031625</v>
      </c>
      <c r="D221" s="16"/>
      <c r="E221" s="79">
        <f t="shared" si="50"/>
        <v>137617.39053351985</v>
      </c>
      <c r="F221" s="76" t="str">
        <f t="shared" si="36"/>
        <v/>
      </c>
      <c r="G221" s="1">
        <f t="shared" si="41"/>
        <v>854.49880195941523</v>
      </c>
      <c r="H221" s="1" t="str">
        <f t="shared" si="42"/>
        <v/>
      </c>
      <c r="I221" s="106">
        <f t="shared" si="43"/>
        <v>42231.757966537072</v>
      </c>
      <c r="J221" s="76" t="str">
        <f t="shared" si="44"/>
        <v/>
      </c>
      <c r="K221" s="1">
        <f t="shared" si="51"/>
        <v>2567.062332656285</v>
      </c>
      <c r="L221" s="2"/>
      <c r="M221" s="7">
        <f t="shared" si="45"/>
        <v>90112.737595090308</v>
      </c>
      <c r="N221" s="76" t="str">
        <f t="shared" si="46"/>
        <v/>
      </c>
      <c r="O221" s="1">
        <f t="shared" si="52"/>
        <v>147.49558498748078</v>
      </c>
      <c r="P221" s="2"/>
      <c r="Q221" s="10">
        <f t="shared" si="47"/>
        <v>5272.8949718924796</v>
      </c>
      <c r="R221" s="76" t="str">
        <f t="shared" si="48"/>
        <v/>
      </c>
      <c r="S221" s="13" t="str">
        <f t="shared" si="37"/>
        <v/>
      </c>
      <c r="T221" s="29" t="s">
        <v>6</v>
      </c>
      <c r="U221" s="13" t="str">
        <f t="shared" si="38"/>
        <v/>
      </c>
      <c r="V221" s="28" t="s">
        <v>6</v>
      </c>
      <c r="W221" s="13" t="str">
        <f t="shared" si="39"/>
        <v/>
      </c>
      <c r="X221" s="110" t="s">
        <v>6</v>
      </c>
      <c r="Y221" t="b">
        <f t="shared" si="40"/>
        <v>1</v>
      </c>
      <c r="Z221" s="31"/>
    </row>
    <row r="222" spans="1:26">
      <c r="A222" s="67">
        <v>1</v>
      </c>
      <c r="B222" s="69">
        <f t="shared" si="53"/>
        <v>44079.75</v>
      </c>
      <c r="C222" s="77">
        <f t="shared" si="49"/>
        <v>3616.8509394549765</v>
      </c>
      <c r="D222" s="16"/>
      <c r="E222" s="79">
        <f t="shared" si="50"/>
        <v>141234.24147297483</v>
      </c>
      <c r="F222" s="76" t="str">
        <f t="shared" si="36"/>
        <v/>
      </c>
      <c r="G222" s="1">
        <f t="shared" si="41"/>
        <v>847.79852947720519</v>
      </c>
      <c r="H222" s="1" t="str">
        <f t="shared" si="42"/>
        <v/>
      </c>
      <c r="I222" s="106">
        <f t="shared" si="43"/>
        <v>43079.55649601428</v>
      </c>
      <c r="J222" s="76" t="str">
        <f t="shared" si="44"/>
        <v/>
      </c>
      <c r="K222" s="1">
        <f t="shared" si="51"/>
        <v>2618.5958651326455</v>
      </c>
      <c r="L222" s="2"/>
      <c r="M222" s="7">
        <f t="shared" si="45"/>
        <v>92731.333460222959</v>
      </c>
      <c r="N222" s="76" t="str">
        <f t="shared" si="46"/>
        <v/>
      </c>
      <c r="O222" s="1">
        <f t="shared" si="52"/>
        <v>150.45654484512744</v>
      </c>
      <c r="P222" s="2"/>
      <c r="Q222" s="10">
        <f t="shared" si="47"/>
        <v>5423.3515167376072</v>
      </c>
      <c r="R222" s="76" t="str">
        <f t="shared" si="48"/>
        <v/>
      </c>
      <c r="S222" s="13" t="str">
        <f t="shared" si="37"/>
        <v/>
      </c>
      <c r="T222" s="29" t="s">
        <v>6</v>
      </c>
      <c r="U222" s="13" t="str">
        <f t="shared" si="38"/>
        <v/>
      </c>
      <c r="V222" s="28" t="s">
        <v>6</v>
      </c>
      <c r="W222" s="13" t="str">
        <f t="shared" si="39"/>
        <v/>
      </c>
      <c r="X222" s="110" t="s">
        <v>6</v>
      </c>
      <c r="Y222" t="b">
        <f t="shared" si="40"/>
        <v>1</v>
      </c>
      <c r="Z222" s="31"/>
    </row>
    <row r="223" spans="1:26">
      <c r="A223" s="67">
        <v>1</v>
      </c>
      <c r="B223" s="69">
        <f t="shared" si="53"/>
        <v>44080.75</v>
      </c>
      <c r="C223" s="77">
        <f t="shared" si="49"/>
        <v>3662.3440895350359</v>
      </c>
      <c r="D223" s="16"/>
      <c r="E223" s="79">
        <f t="shared" si="50"/>
        <v>144896.58556250986</v>
      </c>
      <c r="F223" s="76" t="str">
        <f t="shared" si="36"/>
        <v/>
      </c>
      <c r="G223" s="1">
        <f t="shared" si="41"/>
        <v>839.34082832938827</v>
      </c>
      <c r="H223" s="1" t="str">
        <f t="shared" si="42"/>
        <v/>
      </c>
      <c r="I223" s="106">
        <f t="shared" si="43"/>
        <v>43918.89732434367</v>
      </c>
      <c r="J223" s="76" t="str">
        <f t="shared" si="44"/>
        <v/>
      </c>
      <c r="K223" s="1">
        <f t="shared" si="51"/>
        <v>2669.6152952584803</v>
      </c>
      <c r="L223" s="2"/>
      <c r="M223" s="7">
        <f t="shared" si="45"/>
        <v>95400.94875548144</v>
      </c>
      <c r="N223" s="76" t="str">
        <f t="shared" si="46"/>
        <v/>
      </c>
      <c r="O223" s="1">
        <f t="shared" si="52"/>
        <v>153.38796594714302</v>
      </c>
      <c r="P223" s="2"/>
      <c r="Q223" s="10">
        <f t="shared" si="47"/>
        <v>5576.7394826847503</v>
      </c>
      <c r="R223" s="76" t="str">
        <f t="shared" si="48"/>
        <v/>
      </c>
      <c r="S223" s="13" t="str">
        <f t="shared" si="37"/>
        <v/>
      </c>
      <c r="T223" s="29" t="s">
        <v>6</v>
      </c>
      <c r="U223" s="13" t="str">
        <f t="shared" si="38"/>
        <v/>
      </c>
      <c r="V223" s="28" t="s">
        <v>6</v>
      </c>
      <c r="W223" s="13" t="str">
        <f t="shared" si="39"/>
        <v/>
      </c>
      <c r="X223" s="110" t="s">
        <v>6</v>
      </c>
      <c r="Y223" t="b">
        <f t="shared" si="40"/>
        <v>1</v>
      </c>
      <c r="Z223" s="31"/>
    </row>
    <row r="224" spans="1:26">
      <c r="A224" s="67">
        <v>1</v>
      </c>
      <c r="B224" s="69">
        <f t="shared" si="53"/>
        <v>44081.75</v>
      </c>
      <c r="C224" s="77">
        <f t="shared" si="49"/>
        <v>3705.3543158234097</v>
      </c>
      <c r="D224" s="16"/>
      <c r="E224" s="79">
        <f t="shared" si="50"/>
        <v>148601.93987833327</v>
      </c>
      <c r="F224" s="76" t="str">
        <f t="shared" si="36"/>
        <v/>
      </c>
      <c r="G224" s="1">
        <f t="shared" si="41"/>
        <v>829.06096855989074</v>
      </c>
      <c r="H224" s="1" t="str">
        <f t="shared" si="42"/>
        <v/>
      </c>
      <c r="I224" s="106">
        <f t="shared" si="43"/>
        <v>44747.958292903561</v>
      </c>
      <c r="J224" s="76" t="str">
        <f t="shared" si="44"/>
        <v/>
      </c>
      <c r="K224" s="1">
        <f t="shared" si="51"/>
        <v>2720.0098629094878</v>
      </c>
      <c r="L224" s="2"/>
      <c r="M224" s="7">
        <f t="shared" si="45"/>
        <v>98120.958618390927</v>
      </c>
      <c r="N224" s="76" t="str">
        <f t="shared" si="46"/>
        <v/>
      </c>
      <c r="O224" s="1">
        <f t="shared" si="52"/>
        <v>156.28348435404715</v>
      </c>
      <c r="P224" s="2"/>
      <c r="Q224" s="10">
        <f t="shared" si="47"/>
        <v>5733.0229670387971</v>
      </c>
      <c r="R224" s="76" t="str">
        <f t="shared" si="48"/>
        <v/>
      </c>
      <c r="S224" s="13" t="str">
        <f t="shared" si="37"/>
        <v/>
      </c>
      <c r="T224" s="29" t="s">
        <v>6</v>
      </c>
      <c r="U224" s="13" t="str">
        <f t="shared" si="38"/>
        <v/>
      </c>
      <c r="V224" s="28" t="s">
        <v>6</v>
      </c>
      <c r="W224" s="13" t="str">
        <f t="shared" si="39"/>
        <v/>
      </c>
      <c r="X224" s="110" t="s">
        <v>6</v>
      </c>
      <c r="Y224" t="b">
        <f t="shared" si="40"/>
        <v>1</v>
      </c>
      <c r="Z224" s="31"/>
    </row>
    <row r="225" spans="1:26">
      <c r="A225" s="67">
        <v>1</v>
      </c>
      <c r="B225" s="69">
        <f t="shared" si="53"/>
        <v>44082.75</v>
      </c>
      <c r="C225" s="77">
        <f t="shared" si="49"/>
        <v>3745.700028211897</v>
      </c>
      <c r="D225" s="16"/>
      <c r="E225" s="79">
        <f t="shared" si="50"/>
        <v>152347.63990654517</v>
      </c>
      <c r="F225" s="76" t="str">
        <f t="shared" si="36"/>
        <v/>
      </c>
      <c r="G225" s="1">
        <f t="shared" si="41"/>
        <v>816.89837758702129</v>
      </c>
      <c r="H225" s="1" t="str">
        <f t="shared" si="42"/>
        <v/>
      </c>
      <c r="I225" s="106">
        <f t="shared" si="43"/>
        <v>45564.856670490582</v>
      </c>
      <c r="J225" s="76" t="str">
        <f t="shared" si="44"/>
        <v/>
      </c>
      <c r="K225" s="1">
        <f t="shared" si="51"/>
        <v>2769.6651260499252</v>
      </c>
      <c r="L225" s="2"/>
      <c r="M225" s="7">
        <f t="shared" si="45"/>
        <v>100890.62374444085</v>
      </c>
      <c r="N225" s="76" t="str">
        <f t="shared" si="46"/>
        <v/>
      </c>
      <c r="O225" s="1">
        <f t="shared" si="52"/>
        <v>159.1365245749395</v>
      </c>
      <c r="P225" s="2"/>
      <c r="Q225" s="10">
        <f t="shared" si="47"/>
        <v>5892.1594916137365</v>
      </c>
      <c r="R225" s="76" t="str">
        <f t="shared" si="48"/>
        <v/>
      </c>
      <c r="S225" s="13" t="str">
        <f t="shared" si="37"/>
        <v/>
      </c>
      <c r="T225" s="29" t="s">
        <v>6</v>
      </c>
      <c r="U225" s="13" t="str">
        <f t="shared" si="38"/>
        <v/>
      </c>
      <c r="V225" s="28" t="s">
        <v>6</v>
      </c>
      <c r="W225" s="13" t="str">
        <f t="shared" si="39"/>
        <v/>
      </c>
      <c r="X225" s="110" t="s">
        <v>6</v>
      </c>
      <c r="Y225" t="b">
        <f t="shared" si="40"/>
        <v>1</v>
      </c>
      <c r="Z225" s="31"/>
    </row>
    <row r="226" spans="1:26">
      <c r="A226" s="67">
        <v>1</v>
      </c>
      <c r="B226" s="69">
        <f t="shared" si="53"/>
        <v>44083.75</v>
      </c>
      <c r="C226" s="77">
        <f t="shared" si="49"/>
        <v>3783.2009017749806</v>
      </c>
      <c r="D226" s="16"/>
      <c r="E226" s="79">
        <f t="shared" si="50"/>
        <v>156130.84080832015</v>
      </c>
      <c r="F226" s="76" t="str">
        <f t="shared" si="36"/>
        <v/>
      </c>
      <c r="G226" s="1">
        <f t="shared" si="41"/>
        <v>802.7973299155758</v>
      </c>
      <c r="H226" s="1" t="str">
        <f t="shared" si="42"/>
        <v/>
      </c>
      <c r="I226" s="106">
        <f t="shared" si="43"/>
        <v>46367.654000406161</v>
      </c>
      <c r="J226" s="76" t="str">
        <f t="shared" si="44"/>
        <v/>
      </c>
      <c r="K226" s="1">
        <f t="shared" si="51"/>
        <v>2818.463255363326</v>
      </c>
      <c r="L226" s="2"/>
      <c r="M226" s="7">
        <f t="shared" si="45"/>
        <v>103709.08699980417</v>
      </c>
      <c r="N226" s="76" t="str">
        <f t="shared" si="46"/>
        <v/>
      </c>
      <c r="O226" s="1">
        <f t="shared" si="52"/>
        <v>161.94031649608351</v>
      </c>
      <c r="P226" s="2"/>
      <c r="Q226" s="10">
        <f t="shared" si="47"/>
        <v>6054.0998081098196</v>
      </c>
      <c r="R226" s="76" t="str">
        <f t="shared" si="48"/>
        <v/>
      </c>
      <c r="S226" s="13" t="str">
        <f t="shared" si="37"/>
        <v/>
      </c>
      <c r="T226" s="29" t="s">
        <v>6</v>
      </c>
      <c r="U226" s="13" t="str">
        <f t="shared" si="38"/>
        <v/>
      </c>
      <c r="V226" s="28" t="s">
        <v>6</v>
      </c>
      <c r="W226" s="13" t="str">
        <f t="shared" si="39"/>
        <v/>
      </c>
      <c r="X226" s="110" t="s">
        <v>6</v>
      </c>
      <c r="Y226" t="b">
        <f t="shared" si="40"/>
        <v>1</v>
      </c>
      <c r="Z226" s="31"/>
    </row>
    <row r="227" spans="1:26">
      <c r="A227" s="67">
        <v>1</v>
      </c>
      <c r="B227" s="69">
        <f t="shared" si="53"/>
        <v>44084.75</v>
      </c>
      <c r="C227" s="77">
        <f t="shared" si="49"/>
        <v>3817.6789418792177</v>
      </c>
      <c r="D227" s="16"/>
      <c r="E227" s="79">
        <f t="shared" si="50"/>
        <v>159948.51975019937</v>
      </c>
      <c r="F227" s="76" t="str">
        <f t="shared" si="36"/>
        <v/>
      </c>
      <c r="G227" s="1">
        <f t="shared" si="41"/>
        <v>786.70765517544623</v>
      </c>
      <c r="H227" s="1" t="str">
        <f t="shared" si="42"/>
        <v/>
      </c>
      <c r="I227" s="106">
        <f t="shared" si="43"/>
        <v>47154.361655581604</v>
      </c>
      <c r="J227" s="76" t="str">
        <f t="shared" si="44"/>
        <v/>
      </c>
      <c r="K227" s="1">
        <f t="shared" si="51"/>
        <v>2866.2833719214254</v>
      </c>
      <c r="L227" s="2"/>
      <c r="M227" s="7">
        <f t="shared" si="45"/>
        <v>106575.3703717256</v>
      </c>
      <c r="N227" s="76" t="str">
        <f t="shared" si="46"/>
        <v/>
      </c>
      <c r="O227" s="1">
        <f t="shared" si="52"/>
        <v>164.68791478233467</v>
      </c>
      <c r="P227" s="2"/>
      <c r="Q227" s="10">
        <f t="shared" si="47"/>
        <v>6218.7877228921543</v>
      </c>
      <c r="R227" s="76" t="str">
        <f t="shared" si="48"/>
        <v/>
      </c>
      <c r="S227" s="13" t="str">
        <f t="shared" si="37"/>
        <v/>
      </c>
      <c r="T227" s="29" t="s">
        <v>6</v>
      </c>
      <c r="U227" s="13" t="str">
        <f t="shared" si="38"/>
        <v/>
      </c>
      <c r="V227" s="28" t="s">
        <v>6</v>
      </c>
      <c r="W227" s="13" t="str">
        <f t="shared" si="39"/>
        <v/>
      </c>
      <c r="X227" s="110" t="s">
        <v>6</v>
      </c>
      <c r="Y227" t="b">
        <f t="shared" si="40"/>
        <v>1</v>
      </c>
      <c r="Z227" s="31"/>
    </row>
    <row r="228" spans="1:26">
      <c r="A228" s="67">
        <v>1</v>
      </c>
      <c r="B228" s="69">
        <f t="shared" si="53"/>
        <v>44085.75</v>
      </c>
      <c r="C228" s="77">
        <f t="shared" si="49"/>
        <v>3848.9596080366755</v>
      </c>
      <c r="D228" s="16"/>
      <c r="E228" s="79">
        <f t="shared" si="50"/>
        <v>163797.47935823604</v>
      </c>
      <c r="F228" s="76" t="str">
        <f t="shared" si="36"/>
        <v/>
      </c>
      <c r="G228" s="1">
        <f t="shared" si="41"/>
        <v>768.58545859470803</v>
      </c>
      <c r="H228" s="1" t="str">
        <f t="shared" si="42"/>
        <v/>
      </c>
      <c r="I228" s="106">
        <f t="shared" si="43"/>
        <v>47922.947114176313</v>
      </c>
      <c r="J228" s="76" t="str">
        <f t="shared" si="44"/>
        <v/>
      </c>
      <c r="K228" s="1">
        <f t="shared" si="51"/>
        <v>2913.0019286471284</v>
      </c>
      <c r="L228" s="2"/>
      <c r="M228" s="7">
        <f t="shared" si="45"/>
        <v>109488.37230037272</v>
      </c>
      <c r="N228" s="76" t="str">
        <f t="shared" si="46"/>
        <v/>
      </c>
      <c r="O228" s="1">
        <f t="shared" si="52"/>
        <v>167.37222079484124</v>
      </c>
      <c r="P228" s="2"/>
      <c r="Q228" s="10">
        <f t="shared" si="47"/>
        <v>6386.1599436869956</v>
      </c>
      <c r="R228" s="76" t="str">
        <f t="shared" si="48"/>
        <v/>
      </c>
      <c r="S228" s="13" t="str">
        <f t="shared" si="37"/>
        <v/>
      </c>
      <c r="T228" s="29" t="s">
        <v>6</v>
      </c>
      <c r="U228" s="13" t="str">
        <f t="shared" si="38"/>
        <v/>
      </c>
      <c r="V228" s="28" t="s">
        <v>6</v>
      </c>
      <c r="W228" s="13" t="str">
        <f t="shared" si="39"/>
        <v/>
      </c>
      <c r="X228" s="110" t="s">
        <v>6</v>
      </c>
      <c r="Y228" t="b">
        <f t="shared" si="40"/>
        <v>1</v>
      </c>
      <c r="Z228" s="31"/>
    </row>
    <row r="229" spans="1:26">
      <c r="A229" s="67">
        <v>1</v>
      </c>
      <c r="B229" s="69">
        <f t="shared" si="53"/>
        <v>44086.75</v>
      </c>
      <c r="C229" s="77">
        <f t="shared" si="49"/>
        <v>3876.8729901658662</v>
      </c>
      <c r="D229" s="16"/>
      <c r="E229" s="79">
        <f t="shared" si="50"/>
        <v>167674.35234840191</v>
      </c>
      <c r="F229" s="76" t="str">
        <f t="shared" si="36"/>
        <v/>
      </c>
      <c r="G229" s="1">
        <f t="shared" si="41"/>
        <v>748.39384720113196</v>
      </c>
      <c r="H229" s="1" t="str">
        <f t="shared" si="42"/>
        <v/>
      </c>
      <c r="I229" s="106">
        <f t="shared" si="43"/>
        <v>48671.340961377442</v>
      </c>
      <c r="J229" s="76" t="str">
        <f t="shared" si="44"/>
        <v/>
      </c>
      <c r="K229" s="1">
        <f t="shared" si="51"/>
        <v>2958.4931359197221</v>
      </c>
      <c r="L229" s="2"/>
      <c r="M229" s="7">
        <f t="shared" si="45"/>
        <v>112446.86543629244</v>
      </c>
      <c r="N229" s="76" t="str">
        <f t="shared" si="46"/>
        <v/>
      </c>
      <c r="O229" s="1">
        <f t="shared" si="52"/>
        <v>169.98600704502357</v>
      </c>
      <c r="P229" s="2"/>
      <c r="Q229" s="10">
        <f t="shared" si="47"/>
        <v>6556.1459507320187</v>
      </c>
      <c r="R229" s="76" t="str">
        <f t="shared" si="48"/>
        <v/>
      </c>
      <c r="S229" s="13" t="str">
        <f t="shared" si="37"/>
        <v/>
      </c>
      <c r="T229" s="29" t="s">
        <v>6</v>
      </c>
      <c r="U229" s="13" t="str">
        <f t="shared" si="38"/>
        <v/>
      </c>
      <c r="V229" s="28" t="s">
        <v>6</v>
      </c>
      <c r="W229" s="13" t="str">
        <f t="shared" si="39"/>
        <v/>
      </c>
      <c r="X229" s="110" t="s">
        <v>6</v>
      </c>
      <c r="Y229" t="b">
        <f t="shared" si="40"/>
        <v>1</v>
      </c>
      <c r="Z229" s="31"/>
    </row>
    <row r="230" spans="1:26">
      <c r="A230" s="67">
        <v>1</v>
      </c>
      <c r="B230" s="69">
        <f t="shared" si="53"/>
        <v>44087.75</v>
      </c>
      <c r="C230" s="77">
        <f t="shared" si="49"/>
        <v>3901.2550296378322</v>
      </c>
      <c r="D230" s="16"/>
      <c r="E230" s="79">
        <f t="shared" si="50"/>
        <v>171575.60737803974</v>
      </c>
      <c r="F230" s="76" t="str">
        <f t="shared" si="36"/>
        <v/>
      </c>
      <c r="G230" s="1">
        <f t="shared" si="41"/>
        <v>726.10365424499412</v>
      </c>
      <c r="H230" s="1" t="str">
        <f t="shared" si="42"/>
        <v/>
      </c>
      <c r="I230" s="106">
        <f t="shared" si="43"/>
        <v>49397.444615622437</v>
      </c>
      <c r="J230" s="76" t="str">
        <f t="shared" si="44"/>
        <v/>
      </c>
      <c r="K230" s="1">
        <f t="shared" si="51"/>
        <v>3002.6294312142095</v>
      </c>
      <c r="L230" s="2"/>
      <c r="M230" s="7">
        <f t="shared" si="45"/>
        <v>115449.49486750666</v>
      </c>
      <c r="N230" s="76" t="str">
        <f t="shared" si="46"/>
        <v/>
      </c>
      <c r="O230" s="1">
        <f t="shared" si="52"/>
        <v>172.52194417862034</v>
      </c>
      <c r="P230" s="2"/>
      <c r="Q230" s="10">
        <f t="shared" si="47"/>
        <v>6728.667894910639</v>
      </c>
      <c r="R230" s="76" t="str">
        <f t="shared" si="48"/>
        <v/>
      </c>
      <c r="S230" s="13" t="str">
        <f t="shared" si="37"/>
        <v/>
      </c>
      <c r="T230" s="29" t="s">
        <v>6</v>
      </c>
      <c r="U230" s="13" t="str">
        <f t="shared" si="38"/>
        <v/>
      </c>
      <c r="V230" s="28" t="s">
        <v>6</v>
      </c>
      <c r="W230" s="13" t="str">
        <f t="shared" si="39"/>
        <v/>
      </c>
      <c r="X230" s="110" t="s">
        <v>6</v>
      </c>
      <c r="Y230" t="b">
        <f t="shared" si="40"/>
        <v>1</v>
      </c>
      <c r="Z230" s="31"/>
    </row>
    <row r="231" spans="1:26">
      <c r="A231" s="67">
        <v>1</v>
      </c>
      <c r="B231" s="69">
        <f t="shared" si="53"/>
        <v>44088.75</v>
      </c>
      <c r="C231" s="77">
        <f t="shared" si="49"/>
        <v>3921.9487761842902</v>
      </c>
      <c r="D231" s="16"/>
      <c r="E231" s="79">
        <f t="shared" si="50"/>
        <v>175497.55615422403</v>
      </c>
      <c r="F231" s="76" t="str">
        <f t="shared" si="36"/>
        <v/>
      </c>
      <c r="G231" s="1">
        <f t="shared" si="41"/>
        <v>701.69415356610909</v>
      </c>
      <c r="H231" s="1" t="str">
        <f t="shared" si="42"/>
        <v/>
      </c>
      <c r="I231" s="106">
        <f t="shared" si="43"/>
        <v>50099.138769188547</v>
      </c>
      <c r="J231" s="76" t="str">
        <f t="shared" si="44"/>
        <v/>
      </c>
      <c r="K231" s="1">
        <f t="shared" si="51"/>
        <v>3045.2819921635305</v>
      </c>
      <c r="L231" s="2"/>
      <c r="M231" s="7">
        <f t="shared" si="45"/>
        <v>118494.77685967018</v>
      </c>
      <c r="N231" s="76" t="str">
        <f t="shared" si="46"/>
        <v/>
      </c>
      <c r="O231" s="1">
        <f t="shared" si="52"/>
        <v>174.97263045468148</v>
      </c>
      <c r="P231" s="2"/>
      <c r="Q231" s="10">
        <f t="shared" si="47"/>
        <v>6903.6405253653202</v>
      </c>
      <c r="R231" s="76" t="str">
        <f t="shared" si="48"/>
        <v/>
      </c>
      <c r="S231" s="13" t="str">
        <f t="shared" si="37"/>
        <v/>
      </c>
      <c r="T231" s="29" t="s">
        <v>6</v>
      </c>
      <c r="U231" s="13" t="str">
        <f t="shared" si="38"/>
        <v/>
      </c>
      <c r="V231" s="28" t="s">
        <v>6</v>
      </c>
      <c r="W231" s="13" t="str">
        <f t="shared" si="39"/>
        <v/>
      </c>
      <c r="X231" s="110" t="s">
        <v>6</v>
      </c>
      <c r="Y231" t="b">
        <f t="shared" si="40"/>
        <v>1</v>
      </c>
      <c r="Z231" s="31"/>
    </row>
    <row r="232" spans="1:26">
      <c r="A232" s="67">
        <v>1</v>
      </c>
      <c r="B232" s="69">
        <f t="shared" si="53"/>
        <v>44089.75</v>
      </c>
      <c r="C232" s="77">
        <f t="shared" si="49"/>
        <v>3938.8056704471528</v>
      </c>
      <c r="D232" s="16"/>
      <c r="E232" s="79">
        <f t="shared" si="50"/>
        <v>179436.36182467118</v>
      </c>
      <c r="F232" s="76" t="str">
        <f t="shared" si="36"/>
        <v/>
      </c>
      <c r="G232" s="1">
        <f t="shared" si="41"/>
        <v>675.1537549085831</v>
      </c>
      <c r="H232" s="1" t="str">
        <f t="shared" si="42"/>
        <v/>
      </c>
      <c r="I232" s="106">
        <f t="shared" si="43"/>
        <v>50774.292524097131</v>
      </c>
      <c r="J232" s="76" t="str">
        <f t="shared" si="44"/>
        <v/>
      </c>
      <c r="K232" s="1">
        <f t="shared" si="51"/>
        <v>3086.3212918855688</v>
      </c>
      <c r="L232" s="2"/>
      <c r="M232" s="7">
        <f t="shared" si="45"/>
        <v>121581.09815155575</v>
      </c>
      <c r="N232" s="76" t="str">
        <f t="shared" si="46"/>
        <v/>
      </c>
      <c r="O232" s="1">
        <f t="shared" si="52"/>
        <v>177.33062365296703</v>
      </c>
      <c r="P232" s="2"/>
      <c r="Q232" s="10">
        <f t="shared" si="47"/>
        <v>7080.9711490182872</v>
      </c>
      <c r="R232" s="76" t="str">
        <f t="shared" si="48"/>
        <v/>
      </c>
      <c r="S232" s="13" t="str">
        <f t="shared" si="37"/>
        <v/>
      </c>
      <c r="T232" s="29" t="s">
        <v>6</v>
      </c>
      <c r="U232" s="13" t="str">
        <f t="shared" si="38"/>
        <v/>
      </c>
      <c r="V232" s="28" t="s">
        <v>6</v>
      </c>
      <c r="W232" s="13" t="str">
        <f t="shared" si="39"/>
        <v/>
      </c>
      <c r="X232" s="110" t="s">
        <v>6</v>
      </c>
      <c r="Y232" t="b">
        <f t="shared" si="40"/>
        <v>1</v>
      </c>
      <c r="Z232" s="31"/>
    </row>
    <row r="233" spans="1:26">
      <c r="A233" s="67">
        <v>1</v>
      </c>
      <c r="B233" s="69">
        <f t="shared" si="53"/>
        <v>44090.75</v>
      </c>
      <c r="C233" s="77">
        <f t="shared" si="49"/>
        <v>3951.6868406797003</v>
      </c>
      <c r="D233" s="16"/>
      <c r="E233" s="79">
        <f t="shared" si="50"/>
        <v>183388.04866535089</v>
      </c>
      <c r="F233" s="76" t="str">
        <f t="shared" si="36"/>
        <v/>
      </c>
      <c r="G233" s="1">
        <f t="shared" si="41"/>
        <v>646.48067053955162</v>
      </c>
      <c r="H233" s="1" t="str">
        <f t="shared" si="42"/>
        <v/>
      </c>
      <c r="I233" s="106">
        <f t="shared" si="43"/>
        <v>51420.773194636684</v>
      </c>
      <c r="J233" s="76" t="str">
        <f t="shared" si="44"/>
        <v/>
      </c>
      <c r="K233" s="1">
        <f t="shared" si="51"/>
        <v>3125.6176948306565</v>
      </c>
      <c r="L233" s="2"/>
      <c r="M233" s="7">
        <f t="shared" si="45"/>
        <v>124706.7158463864</v>
      </c>
      <c r="N233" s="76" t="str">
        <f t="shared" si="46"/>
        <v/>
      </c>
      <c r="O233" s="1">
        <f t="shared" si="52"/>
        <v>179.58847530953042</v>
      </c>
      <c r="P233" s="2"/>
      <c r="Q233" s="10">
        <f t="shared" si="47"/>
        <v>7260.5596243278178</v>
      </c>
      <c r="R233" s="76" t="str">
        <f t="shared" si="48"/>
        <v/>
      </c>
      <c r="S233" s="13" t="str">
        <f t="shared" si="37"/>
        <v/>
      </c>
      <c r="T233" s="29" t="s">
        <v>6</v>
      </c>
      <c r="U233" s="13" t="str">
        <f t="shared" si="38"/>
        <v/>
      </c>
      <c r="V233" s="28" t="s">
        <v>6</v>
      </c>
      <c r="W233" s="13" t="str">
        <f t="shared" si="39"/>
        <v/>
      </c>
      <c r="X233" s="110" t="s">
        <v>6</v>
      </c>
      <c r="Y233" t="b">
        <f t="shared" si="40"/>
        <v>1</v>
      </c>
      <c r="Z233" s="31"/>
    </row>
    <row r="234" spans="1:26">
      <c r="A234" s="67">
        <v>1</v>
      </c>
      <c r="B234" s="69">
        <f t="shared" si="53"/>
        <v>44091.75</v>
      </c>
      <c r="C234" s="77">
        <f t="shared" si="49"/>
        <v>3960.464400905621</v>
      </c>
      <c r="D234" s="16"/>
      <c r="E234" s="79">
        <f t="shared" si="50"/>
        <v>187348.51306625651</v>
      </c>
      <c r="F234" s="76" t="str">
        <f t="shared" ref="F234:F297" si="54">IF(Z234="","",(ROUND(E234,0)-D234)/ROUND(E234,0))</f>
        <v/>
      </c>
      <c r="G234" s="1">
        <f t="shared" si="41"/>
        <v>615.68354297545045</v>
      </c>
      <c r="H234" s="1" t="str">
        <f t="shared" si="42"/>
        <v/>
      </c>
      <c r="I234" s="106">
        <f t="shared" si="43"/>
        <v>52036.456737612134</v>
      </c>
      <c r="J234" s="76" t="str">
        <f t="shared" si="44"/>
        <v/>
      </c>
      <c r="K234" s="1">
        <f t="shared" si="51"/>
        <v>3163.0420907854964</v>
      </c>
      <c r="L234" s="2"/>
      <c r="M234" s="7">
        <f t="shared" si="45"/>
        <v>127869.7579371719</v>
      </c>
      <c r="N234" s="76" t="str">
        <f t="shared" si="46"/>
        <v/>
      </c>
      <c r="O234" s="1">
        <f t="shared" si="52"/>
        <v>181.73876714465328</v>
      </c>
      <c r="P234" s="2"/>
      <c r="Q234" s="10">
        <f t="shared" si="47"/>
        <v>7442.2983914724709</v>
      </c>
      <c r="R234" s="76" t="str">
        <f t="shared" si="48"/>
        <v/>
      </c>
      <c r="S234" s="13" t="str">
        <f t="shared" ref="S234:S297" si="55">IF(OR(Y234,T234=""),"",(1/I234+1/(N-E234))*C234/A234)</f>
        <v/>
      </c>
      <c r="T234" s="29" t="s">
        <v>6</v>
      </c>
      <c r="U234" s="13" t="str">
        <f t="shared" ref="U234:U297" si="56">IF(V234="","",IF(Y234,"",K234/(I234*A234)))</f>
        <v/>
      </c>
      <c r="V234" s="28" t="s">
        <v>6</v>
      </c>
      <c r="W234" s="13" t="str">
        <f t="shared" ref="W234:W297" si="57">IF(X234="","",IF(Y234,"",O234/(I234*A234)))</f>
        <v/>
      </c>
      <c r="X234" s="110" t="s">
        <v>6</v>
      </c>
      <c r="Y234" t="b">
        <f t="shared" ref="Y234:Y297" si="58">OR(D234="",L234="",P234="",NOT(Z234=""))</f>
        <v>1</v>
      </c>
      <c r="Z234" s="31"/>
    </row>
    <row r="235" spans="1:26">
      <c r="A235" s="67">
        <v>1</v>
      </c>
      <c r="B235" s="69">
        <f t="shared" si="53"/>
        <v>44092.75</v>
      </c>
      <c r="C235" s="77">
        <f t="shared" si="49"/>
        <v>3965.0227367179759</v>
      </c>
      <c r="D235" s="16"/>
      <c r="E235" s="79">
        <f t="shared" si="50"/>
        <v>191313.53580297448</v>
      </c>
      <c r="F235" s="76" t="str">
        <f t="shared" si="54"/>
        <v/>
      </c>
      <c r="G235" s="1">
        <f t="shared" ref="G235:G298" si="59">IF(Y235,I234*(at*(N-E234)/(I234+N-E234)-bt-ct)*A235,I235-I234)</f>
        <v>582.78202318463127</v>
      </c>
      <c r="H235" s="1" t="str">
        <f t="shared" ref="H235:H298" si="60">IF(AND(Y235,Z235=""),"",D235-L235-P235)</f>
        <v/>
      </c>
      <c r="I235" s="106">
        <f t="shared" ref="I235:I298" si="61">IF(Y235,I234+G235,E235-M235-Q235)</f>
        <v>52619.238760796768</v>
      </c>
      <c r="J235" s="76" t="str">
        <f t="shared" ref="J235:J298" si="62">IF(Z235="","",(ROUND(I235,0)-H235)/ROUND(I235,0))</f>
        <v/>
      </c>
      <c r="K235" s="1">
        <f t="shared" si="51"/>
        <v>3198.4665640231933</v>
      </c>
      <c r="L235" s="2"/>
      <c r="M235" s="7">
        <f t="shared" ref="M235:M298" si="63">IF(Y235,M234+K235,L235)</f>
        <v>131068.2245011951</v>
      </c>
      <c r="N235" s="76" t="str">
        <f t="shared" ref="N235:N298" si="64">IF(Z235="","",(L235-ROUND(M235,0))/ROUND(M235,0))</f>
        <v/>
      </c>
      <c r="O235" s="1">
        <f t="shared" si="52"/>
        <v>183.77414951016871</v>
      </c>
      <c r="P235" s="2"/>
      <c r="Q235" s="10">
        <f t="shared" ref="Q235:Q298" si="65">IF(Y235,Q234+O235,P235)</f>
        <v>7626.07254098264</v>
      </c>
      <c r="R235" s="76" t="str">
        <f t="shared" ref="R235:R298" si="66">IF(Z235="","",(ROUND(Q235,0)-P235)/ROUND(Q235,0))</f>
        <v/>
      </c>
      <c r="S235" s="13" t="str">
        <f t="shared" si="55"/>
        <v/>
      </c>
      <c r="T235" s="29" t="s">
        <v>6</v>
      </c>
      <c r="U235" s="13" t="str">
        <f t="shared" si="56"/>
        <v/>
      </c>
      <c r="V235" s="28" t="s">
        <v>6</v>
      </c>
      <c r="W235" s="13" t="str">
        <f t="shared" si="57"/>
        <v/>
      </c>
      <c r="X235" s="110" t="s">
        <v>6</v>
      </c>
      <c r="Y235" t="b">
        <f t="shared" si="58"/>
        <v>1</v>
      </c>
      <c r="Z235" s="31"/>
    </row>
    <row r="236" spans="1:26">
      <c r="A236" s="67">
        <v>1</v>
      </c>
      <c r="B236" s="69">
        <f t="shared" si="53"/>
        <v>44093.75</v>
      </c>
      <c r="C236" s="77">
        <f t="shared" ref="C236:C299" si="67">E236-E235</f>
        <v>3965.2597639122105</v>
      </c>
      <c r="D236" s="16"/>
      <c r="E236" s="79">
        <f t="shared" ref="E236:E299" si="68">IF(Y236,I236+M236+Q236,D236)</f>
        <v>195278.79556688669</v>
      </c>
      <c r="F236" s="76" t="str">
        <f t="shared" si="54"/>
        <v/>
      </c>
      <c r="G236" s="1">
        <f t="shared" si="59"/>
        <v>547.80728834205115</v>
      </c>
      <c r="H236" s="1" t="str">
        <f t="shared" si="60"/>
        <v/>
      </c>
      <c r="I236" s="106">
        <f t="shared" si="61"/>
        <v>53167.046049138822</v>
      </c>
      <c r="J236" s="76" t="str">
        <f t="shared" si="62"/>
        <v/>
      </c>
      <c r="K236" s="1">
        <f t="shared" ref="K236:K299" si="69">IF(Y236,bt*I236*A236,M236-M235)</f>
        <v>3231.765093925068</v>
      </c>
      <c r="L236" s="2"/>
      <c r="M236" s="7">
        <f t="shared" si="63"/>
        <v>134299.98959512016</v>
      </c>
      <c r="N236" s="76" t="str">
        <f t="shared" si="64"/>
        <v/>
      </c>
      <c r="O236" s="1">
        <f t="shared" ref="O236:O299" si="70">IF(Y236,ct*I236*A236,Q236-Q235)</f>
        <v>185.68738164505731</v>
      </c>
      <c r="P236" s="2"/>
      <c r="Q236" s="10">
        <f t="shared" si="65"/>
        <v>7811.7599226276971</v>
      </c>
      <c r="R236" s="76" t="str">
        <f t="shared" si="66"/>
        <v/>
      </c>
      <c r="S236" s="13" t="str">
        <f t="shared" si="55"/>
        <v/>
      </c>
      <c r="T236" s="29" t="s">
        <v>6</v>
      </c>
      <c r="U236" s="13" t="str">
        <f t="shared" si="56"/>
        <v/>
      </c>
      <c r="V236" s="28" t="s">
        <v>6</v>
      </c>
      <c r="W236" s="13" t="str">
        <f t="shared" si="57"/>
        <v/>
      </c>
      <c r="X236" s="110" t="s">
        <v>6</v>
      </c>
      <c r="Y236" t="b">
        <f t="shared" si="58"/>
        <v>1</v>
      </c>
      <c r="Z236" s="31"/>
    </row>
    <row r="237" spans="1:26">
      <c r="A237" s="67">
        <v>1</v>
      </c>
      <c r="B237" s="69">
        <f t="shared" ref="B237:B300" si="71">B236+A237</f>
        <v>44094.75</v>
      </c>
      <c r="C237" s="77">
        <f t="shared" si="67"/>
        <v>3961.0881443009421</v>
      </c>
      <c r="D237" s="16"/>
      <c r="E237" s="79">
        <f t="shared" si="68"/>
        <v>199239.88371118763</v>
      </c>
      <c r="F237" s="76" t="str">
        <f t="shared" si="54"/>
        <v/>
      </c>
      <c r="G237" s="1">
        <f t="shared" si="59"/>
        <v>510.80248808328446</v>
      </c>
      <c r="H237" s="1" t="str">
        <f t="shared" si="60"/>
        <v/>
      </c>
      <c r="I237" s="106">
        <f t="shared" si="61"/>
        <v>53677.848537222104</v>
      </c>
      <c r="J237" s="76" t="str">
        <f t="shared" si="62"/>
        <v/>
      </c>
      <c r="K237" s="1">
        <f t="shared" si="69"/>
        <v>3262.8142827280703</v>
      </c>
      <c r="L237" s="2"/>
      <c r="M237" s="7">
        <f t="shared" si="63"/>
        <v>137562.80387784823</v>
      </c>
      <c r="N237" s="76" t="str">
        <f t="shared" si="64"/>
        <v/>
      </c>
      <c r="O237" s="1">
        <f t="shared" si="70"/>
        <v>187.47137348959765</v>
      </c>
      <c r="P237" s="2"/>
      <c r="Q237" s="10">
        <f t="shared" si="65"/>
        <v>7999.2312961172947</v>
      </c>
      <c r="R237" s="76" t="str">
        <f t="shared" si="66"/>
        <v/>
      </c>
      <c r="S237" s="13" t="str">
        <f t="shared" si="55"/>
        <v/>
      </c>
      <c r="T237" s="29" t="s">
        <v>6</v>
      </c>
      <c r="U237" s="13" t="str">
        <f t="shared" si="56"/>
        <v/>
      </c>
      <c r="V237" s="28" t="s">
        <v>6</v>
      </c>
      <c r="W237" s="13" t="str">
        <f t="shared" si="57"/>
        <v/>
      </c>
      <c r="X237" s="110" t="s">
        <v>6</v>
      </c>
      <c r="Y237" t="b">
        <f t="shared" si="58"/>
        <v>1</v>
      </c>
      <c r="Z237" s="31"/>
    </row>
    <row r="238" spans="1:26">
      <c r="A238" s="67">
        <v>1</v>
      </c>
      <c r="B238" s="69">
        <f t="shared" si="71"/>
        <v>44095.75</v>
      </c>
      <c r="C238" s="77">
        <f t="shared" si="67"/>
        <v>3952.4364424167434</v>
      </c>
      <c r="D238" s="16"/>
      <c r="E238" s="79">
        <f t="shared" si="68"/>
        <v>203192.32015360438</v>
      </c>
      <c r="F238" s="76" t="str">
        <f t="shared" si="54"/>
        <v/>
      </c>
      <c r="G238" s="1">
        <f t="shared" si="59"/>
        <v>471.82310826349214</v>
      </c>
      <c r="H238" s="1" t="str">
        <f t="shared" si="60"/>
        <v/>
      </c>
      <c r="I238" s="106">
        <f t="shared" si="61"/>
        <v>54149.6716454856</v>
      </c>
      <c r="J238" s="76" t="str">
        <f t="shared" si="62"/>
        <v/>
      </c>
      <c r="K238" s="1">
        <f t="shared" si="69"/>
        <v>3291.4941053833277</v>
      </c>
      <c r="L238" s="2"/>
      <c r="M238" s="7">
        <f t="shared" si="63"/>
        <v>140854.29798323155</v>
      </c>
      <c r="N238" s="76" t="str">
        <f t="shared" si="64"/>
        <v/>
      </c>
      <c r="O238" s="1">
        <f t="shared" si="70"/>
        <v>189.1192287699551</v>
      </c>
      <c r="P238" s="2"/>
      <c r="Q238" s="10">
        <f t="shared" si="65"/>
        <v>8188.3505248872498</v>
      </c>
      <c r="R238" s="76" t="str">
        <f t="shared" si="66"/>
        <v/>
      </c>
      <c r="S238" s="13" t="str">
        <f t="shared" si="55"/>
        <v/>
      </c>
      <c r="T238" s="29" t="s">
        <v>6</v>
      </c>
      <c r="U238" s="13" t="str">
        <f t="shared" si="56"/>
        <v/>
      </c>
      <c r="V238" s="28" t="s">
        <v>6</v>
      </c>
      <c r="W238" s="13" t="str">
        <f t="shared" si="57"/>
        <v/>
      </c>
      <c r="X238" s="110" t="s">
        <v>6</v>
      </c>
      <c r="Y238" t="b">
        <f t="shared" si="58"/>
        <v>1</v>
      </c>
      <c r="Z238" s="31"/>
    </row>
    <row r="239" spans="1:26">
      <c r="A239" s="67">
        <v>1</v>
      </c>
      <c r="B239" s="69">
        <f t="shared" si="71"/>
        <v>44096.75</v>
      </c>
      <c r="C239" s="77">
        <f t="shared" si="67"/>
        <v>3939.250206378696</v>
      </c>
      <c r="D239" s="16"/>
      <c r="E239" s="79">
        <f t="shared" si="68"/>
        <v>207131.57035998307</v>
      </c>
      <c r="F239" s="76" t="str">
        <f t="shared" si="54"/>
        <v/>
      </c>
      <c r="G239" s="1">
        <f t="shared" si="59"/>
        <v>430.93724149192406</v>
      </c>
      <c r="H239" s="1" t="str">
        <f t="shared" si="60"/>
        <v/>
      </c>
      <c r="I239" s="106">
        <f t="shared" si="61"/>
        <v>54580.608886977527</v>
      </c>
      <c r="J239" s="76" t="str">
        <f t="shared" si="62"/>
        <v/>
      </c>
      <c r="K239" s="1">
        <f t="shared" si="69"/>
        <v>3317.6886758591595</v>
      </c>
      <c r="L239" s="2"/>
      <c r="M239" s="7">
        <f t="shared" si="63"/>
        <v>144171.9866590907</v>
      </c>
      <c r="N239" s="76" t="str">
        <f t="shared" si="64"/>
        <v/>
      </c>
      <c r="O239" s="1">
        <f t="shared" si="70"/>
        <v>190.62428902761965</v>
      </c>
      <c r="P239" s="2"/>
      <c r="Q239" s="10">
        <f t="shared" si="65"/>
        <v>8378.9748139148687</v>
      </c>
      <c r="R239" s="76" t="str">
        <f t="shared" si="66"/>
        <v/>
      </c>
      <c r="S239" s="13" t="str">
        <f t="shared" si="55"/>
        <v/>
      </c>
      <c r="T239" s="29" t="s">
        <v>6</v>
      </c>
      <c r="U239" s="13" t="str">
        <f t="shared" si="56"/>
        <v/>
      </c>
      <c r="V239" s="28" t="s">
        <v>6</v>
      </c>
      <c r="W239" s="13" t="str">
        <f t="shared" si="57"/>
        <v/>
      </c>
      <c r="X239" s="110" t="s">
        <v>6</v>
      </c>
      <c r="Y239" t="b">
        <f t="shared" si="58"/>
        <v>1</v>
      </c>
      <c r="Z239" s="31"/>
    </row>
    <row r="240" spans="1:26">
      <c r="A240" s="67">
        <v>1</v>
      </c>
      <c r="B240" s="69">
        <f t="shared" si="71"/>
        <v>44097.75</v>
      </c>
      <c r="C240" s="77">
        <f t="shared" si="67"/>
        <v>3921.4929560332384</v>
      </c>
      <c r="D240" s="16"/>
      <c r="E240" s="79">
        <f t="shared" si="68"/>
        <v>211053.06331601631</v>
      </c>
      <c r="F240" s="76" t="str">
        <f t="shared" si="54"/>
        <v/>
      </c>
      <c r="G240" s="1">
        <f t="shared" si="59"/>
        <v>388.22575420142044</v>
      </c>
      <c r="H240" s="1" t="str">
        <f t="shared" si="60"/>
        <v/>
      </c>
      <c r="I240" s="106">
        <f t="shared" si="61"/>
        <v>54968.834641178946</v>
      </c>
      <c r="J240" s="76" t="str">
        <f t="shared" si="62"/>
        <v/>
      </c>
      <c r="K240" s="1">
        <f t="shared" si="69"/>
        <v>3341.287023599436</v>
      </c>
      <c r="L240" s="2"/>
      <c r="M240" s="7">
        <f t="shared" si="63"/>
        <v>147513.27368269014</v>
      </c>
      <c r="N240" s="76" t="str">
        <f t="shared" si="64"/>
        <v/>
      </c>
      <c r="O240" s="1">
        <f t="shared" si="70"/>
        <v>191.98017823233891</v>
      </c>
      <c r="P240" s="2"/>
      <c r="Q240" s="10">
        <f t="shared" si="65"/>
        <v>8570.954992147208</v>
      </c>
      <c r="R240" s="76" t="str">
        <f t="shared" si="66"/>
        <v/>
      </c>
      <c r="S240" s="13" t="str">
        <f t="shared" si="55"/>
        <v/>
      </c>
      <c r="T240" s="29" t="s">
        <v>6</v>
      </c>
      <c r="U240" s="13" t="str">
        <f t="shared" si="56"/>
        <v/>
      </c>
      <c r="V240" s="28" t="s">
        <v>6</v>
      </c>
      <c r="W240" s="13" t="str">
        <f t="shared" si="57"/>
        <v/>
      </c>
      <c r="X240" s="110" t="s">
        <v>6</v>
      </c>
      <c r="Y240" t="b">
        <f t="shared" si="58"/>
        <v>1</v>
      </c>
      <c r="Z240" s="31"/>
    </row>
    <row r="241" spans="1:26">
      <c r="A241" s="67">
        <v>1</v>
      </c>
      <c r="B241" s="69">
        <f t="shared" si="71"/>
        <v>44098.75</v>
      </c>
      <c r="C241" s="77">
        <f t="shared" si="67"/>
        <v>3899.1470615920844</v>
      </c>
      <c r="D241" s="16"/>
      <c r="E241" s="79">
        <f t="shared" si="68"/>
        <v>214952.2103776084</v>
      </c>
      <c r="F241" s="76" t="str">
        <f t="shared" si="54"/>
        <v/>
      </c>
      <c r="G241" s="1">
        <f t="shared" si="59"/>
        <v>343.78234073834062</v>
      </c>
      <c r="H241" s="1" t="str">
        <f t="shared" si="60"/>
        <v/>
      </c>
      <c r="I241" s="106">
        <f t="shared" si="61"/>
        <v>55312.616981917286</v>
      </c>
      <c r="J241" s="76" t="str">
        <f t="shared" si="62"/>
        <v/>
      </c>
      <c r="K241" s="1">
        <f t="shared" si="69"/>
        <v>3362.1838732697975</v>
      </c>
      <c r="L241" s="2"/>
      <c r="M241" s="7">
        <f t="shared" si="63"/>
        <v>150875.45755595993</v>
      </c>
      <c r="N241" s="76" t="str">
        <f t="shared" si="64"/>
        <v/>
      </c>
      <c r="O241" s="1">
        <f t="shared" si="70"/>
        <v>193.18084758396157</v>
      </c>
      <c r="P241" s="2"/>
      <c r="Q241" s="10">
        <f t="shared" si="65"/>
        <v>8764.1358397311687</v>
      </c>
      <c r="R241" s="76" t="str">
        <f t="shared" si="66"/>
        <v/>
      </c>
      <c r="S241" s="13" t="str">
        <f t="shared" si="55"/>
        <v/>
      </c>
      <c r="T241" s="29" t="s">
        <v>6</v>
      </c>
      <c r="U241" s="13" t="str">
        <f t="shared" si="56"/>
        <v/>
      </c>
      <c r="V241" s="28" t="s">
        <v>6</v>
      </c>
      <c r="W241" s="13" t="str">
        <f t="shared" si="57"/>
        <v/>
      </c>
      <c r="X241" s="110" t="s">
        <v>6</v>
      </c>
      <c r="Y241" t="b">
        <f t="shared" si="58"/>
        <v>1</v>
      </c>
      <c r="Z241" s="31"/>
    </row>
    <row r="242" spans="1:26">
      <c r="A242" s="67">
        <v>1</v>
      </c>
      <c r="B242" s="69">
        <f t="shared" si="71"/>
        <v>44099.75</v>
      </c>
      <c r="C242" s="77">
        <f t="shared" si="67"/>
        <v>3872.2144964138861</v>
      </c>
      <c r="D242" s="16"/>
      <c r="E242" s="79">
        <f t="shared" si="68"/>
        <v>218824.42487402228</v>
      </c>
      <c r="F242" s="76" t="str">
        <f t="shared" si="54"/>
        <v/>
      </c>
      <c r="G242" s="1">
        <f t="shared" si="59"/>
        <v>297.71345593014752</v>
      </c>
      <c r="H242" s="1" t="str">
        <f t="shared" si="60"/>
        <v/>
      </c>
      <c r="I242" s="106">
        <f t="shared" si="61"/>
        <v>55610.330437847435</v>
      </c>
      <c r="J242" s="76" t="str">
        <f t="shared" si="62"/>
        <v/>
      </c>
      <c r="K242" s="1">
        <f t="shared" si="69"/>
        <v>3380.2804204049835</v>
      </c>
      <c r="L242" s="2"/>
      <c r="M242" s="7">
        <f t="shared" si="63"/>
        <v>154255.73797636491</v>
      </c>
      <c r="N242" s="76" t="str">
        <f t="shared" si="64"/>
        <v/>
      </c>
      <c r="O242" s="1">
        <f t="shared" si="70"/>
        <v>194.22062007877119</v>
      </c>
      <c r="P242" s="2"/>
      <c r="Q242" s="10">
        <f t="shared" si="65"/>
        <v>8958.3564598099401</v>
      </c>
      <c r="R242" s="76" t="str">
        <f t="shared" si="66"/>
        <v/>
      </c>
      <c r="S242" s="13" t="str">
        <f t="shared" si="55"/>
        <v/>
      </c>
      <c r="T242" s="29" t="s">
        <v>6</v>
      </c>
      <c r="U242" s="13" t="str">
        <f t="shared" si="56"/>
        <v/>
      </c>
      <c r="V242" s="28" t="s">
        <v>6</v>
      </c>
      <c r="W242" s="13" t="str">
        <f t="shared" si="57"/>
        <v/>
      </c>
      <c r="X242" s="110" t="s">
        <v>6</v>
      </c>
      <c r="Y242" t="b">
        <f t="shared" si="58"/>
        <v>1</v>
      </c>
      <c r="Z242" s="31"/>
    </row>
    <row r="243" spans="1:26">
      <c r="A243" s="67">
        <v>1</v>
      </c>
      <c r="B243" s="69">
        <f t="shared" si="71"/>
        <v>44100.75</v>
      </c>
      <c r="C243" s="77">
        <f t="shared" si="67"/>
        <v>3840.7174483243143</v>
      </c>
      <c r="D243" s="16"/>
      <c r="E243" s="79">
        <f t="shared" si="68"/>
        <v>222665.1423223466</v>
      </c>
      <c r="F243" s="76" t="str">
        <f t="shared" si="54"/>
        <v/>
      </c>
      <c r="G243" s="1">
        <f t="shared" si="59"/>
        <v>250.1381188085609</v>
      </c>
      <c r="H243" s="1" t="str">
        <f t="shared" si="60"/>
        <v/>
      </c>
      <c r="I243" s="106">
        <f t="shared" si="61"/>
        <v>55860.468556655993</v>
      </c>
      <c r="J243" s="76" t="str">
        <f t="shared" si="62"/>
        <v/>
      </c>
      <c r="K243" s="1">
        <f t="shared" si="69"/>
        <v>3395.4850951254566</v>
      </c>
      <c r="L243" s="2"/>
      <c r="M243" s="7">
        <f t="shared" si="63"/>
        <v>157651.22307149036</v>
      </c>
      <c r="N243" s="76" t="str">
        <f t="shared" si="64"/>
        <v/>
      </c>
      <c r="O243" s="1">
        <f t="shared" si="70"/>
        <v>195.09423439031772</v>
      </c>
      <c r="P243" s="2"/>
      <c r="Q243" s="10">
        <f t="shared" si="65"/>
        <v>9153.4506942002572</v>
      </c>
      <c r="R243" s="76" t="str">
        <f t="shared" si="66"/>
        <v/>
      </c>
      <c r="S243" s="13" t="str">
        <f t="shared" si="55"/>
        <v/>
      </c>
      <c r="T243" s="29" t="s">
        <v>6</v>
      </c>
      <c r="U243" s="13" t="str">
        <f t="shared" si="56"/>
        <v/>
      </c>
      <c r="V243" s="28" t="s">
        <v>6</v>
      </c>
      <c r="W243" s="13" t="str">
        <f t="shared" si="57"/>
        <v/>
      </c>
      <c r="X243" s="110" t="s">
        <v>6</v>
      </c>
      <c r="Y243" t="b">
        <f t="shared" si="58"/>
        <v>1</v>
      </c>
      <c r="Z243" s="31"/>
    </row>
    <row r="244" spans="1:26">
      <c r="A244" s="67">
        <v>1</v>
      </c>
      <c r="B244" s="69">
        <f t="shared" si="71"/>
        <v>44101.75</v>
      </c>
      <c r="C244" s="77">
        <f t="shared" si="67"/>
        <v>3804.6987749624532</v>
      </c>
      <c r="D244" s="16"/>
      <c r="E244" s="79">
        <f t="shared" si="68"/>
        <v>226469.84109730905</v>
      </c>
      <c r="F244" s="76" t="str">
        <f t="shared" si="54"/>
        <v/>
      </c>
      <c r="G244" s="1">
        <f t="shared" si="59"/>
        <v>201.18758163260063</v>
      </c>
      <c r="H244" s="1" t="str">
        <f t="shared" si="60"/>
        <v/>
      </c>
      <c r="I244" s="106">
        <f t="shared" si="61"/>
        <v>56061.656138288592</v>
      </c>
      <c r="J244" s="76" t="str">
        <f t="shared" si="62"/>
        <v/>
      </c>
      <c r="K244" s="1">
        <f t="shared" si="69"/>
        <v>3407.7143057355497</v>
      </c>
      <c r="L244" s="2"/>
      <c r="M244" s="7">
        <f t="shared" si="63"/>
        <v>161058.9373772259</v>
      </c>
      <c r="N244" s="76" t="str">
        <f t="shared" si="64"/>
        <v/>
      </c>
      <c r="O244" s="1">
        <f t="shared" si="70"/>
        <v>195.79688759430297</v>
      </c>
      <c r="P244" s="2"/>
      <c r="Q244" s="10">
        <f t="shared" si="65"/>
        <v>9349.2475817945597</v>
      </c>
      <c r="R244" s="76" t="str">
        <f t="shared" si="66"/>
        <v/>
      </c>
      <c r="S244" s="13" t="str">
        <f t="shared" si="55"/>
        <v/>
      </c>
      <c r="T244" s="29" t="s">
        <v>6</v>
      </c>
      <c r="U244" s="13" t="str">
        <f t="shared" si="56"/>
        <v/>
      </c>
      <c r="V244" s="28" t="s">
        <v>6</v>
      </c>
      <c r="W244" s="13" t="str">
        <f t="shared" si="57"/>
        <v/>
      </c>
      <c r="X244" s="110" t="s">
        <v>6</v>
      </c>
      <c r="Y244" t="b">
        <f t="shared" si="58"/>
        <v>1</v>
      </c>
      <c r="Z244" s="31"/>
    </row>
    <row r="245" spans="1:26">
      <c r="A245" s="67">
        <v>1</v>
      </c>
      <c r="B245" s="69">
        <f t="shared" si="71"/>
        <v>44102.75</v>
      </c>
      <c r="C245" s="77">
        <f t="shared" si="67"/>
        <v>3764.222290073114</v>
      </c>
      <c r="D245" s="16"/>
      <c r="E245" s="79">
        <f t="shared" si="68"/>
        <v>230234.06338738216</v>
      </c>
      <c r="F245" s="76" t="str">
        <f t="shared" si="54"/>
        <v/>
      </c>
      <c r="G245" s="1">
        <f t="shared" si="59"/>
        <v>151.00486005766118</v>
      </c>
      <c r="H245" s="1" t="str">
        <f t="shared" si="60"/>
        <v/>
      </c>
      <c r="I245" s="106">
        <f t="shared" si="61"/>
        <v>56212.660998346255</v>
      </c>
      <c r="J245" s="76" t="str">
        <f t="shared" si="62"/>
        <v/>
      </c>
      <c r="K245" s="1">
        <f t="shared" si="69"/>
        <v>3416.893153762885</v>
      </c>
      <c r="L245" s="2"/>
      <c r="M245" s="7">
        <f t="shared" si="63"/>
        <v>164475.83053098878</v>
      </c>
      <c r="N245" s="76" t="str">
        <f t="shared" si="64"/>
        <v/>
      </c>
      <c r="O245" s="1">
        <f t="shared" si="70"/>
        <v>196.3242762525683</v>
      </c>
      <c r="P245" s="2"/>
      <c r="Q245" s="10">
        <f t="shared" si="65"/>
        <v>9545.5718580471275</v>
      </c>
      <c r="R245" s="76" t="str">
        <f t="shared" si="66"/>
        <v/>
      </c>
      <c r="S245" s="13" t="str">
        <f t="shared" si="55"/>
        <v/>
      </c>
      <c r="T245" s="29" t="s">
        <v>6</v>
      </c>
      <c r="U245" s="13" t="str">
        <f t="shared" si="56"/>
        <v/>
      </c>
      <c r="V245" s="28" t="s">
        <v>6</v>
      </c>
      <c r="W245" s="13" t="str">
        <f t="shared" si="57"/>
        <v/>
      </c>
      <c r="X245" s="110" t="s">
        <v>6</v>
      </c>
      <c r="Y245" t="b">
        <f t="shared" si="58"/>
        <v>1</v>
      </c>
      <c r="Z245" s="31"/>
    </row>
    <row r="246" spans="1:26">
      <c r="A246" s="67">
        <v>1</v>
      </c>
      <c r="B246" s="69">
        <f t="shared" si="71"/>
        <v>44103.75</v>
      </c>
      <c r="C246" s="77">
        <f t="shared" si="67"/>
        <v>3719.3728694428282</v>
      </c>
      <c r="D246" s="16"/>
      <c r="E246" s="79">
        <f t="shared" si="68"/>
        <v>233953.43625682499</v>
      </c>
      <c r="F246" s="76" t="str">
        <f t="shared" si="54"/>
        <v/>
      </c>
      <c r="G246" s="1">
        <f t="shared" si="59"/>
        <v>99.744122216402303</v>
      </c>
      <c r="H246" s="1" t="str">
        <f t="shared" si="60"/>
        <v/>
      </c>
      <c r="I246" s="106">
        <f t="shared" si="61"/>
        <v>56312.40512056266</v>
      </c>
      <c r="J246" s="76" t="str">
        <f t="shared" si="62"/>
        <v/>
      </c>
      <c r="K246" s="1">
        <f t="shared" si="69"/>
        <v>3422.9561118630072</v>
      </c>
      <c r="L246" s="2"/>
      <c r="M246" s="7">
        <f t="shared" si="63"/>
        <v>167898.78664285177</v>
      </c>
      <c r="N246" s="76" t="str">
        <f t="shared" si="64"/>
        <v/>
      </c>
      <c r="O246" s="1">
        <f t="shared" si="70"/>
        <v>196.67263536343052</v>
      </c>
      <c r="P246" s="2"/>
      <c r="Q246" s="10">
        <f t="shared" si="65"/>
        <v>9742.2444934105588</v>
      </c>
      <c r="R246" s="76" t="str">
        <f t="shared" si="66"/>
        <v/>
      </c>
      <c r="S246" s="13" t="str">
        <f t="shared" si="55"/>
        <v/>
      </c>
      <c r="T246" s="29" t="s">
        <v>6</v>
      </c>
      <c r="U246" s="13" t="str">
        <f t="shared" si="56"/>
        <v/>
      </c>
      <c r="V246" s="28" t="s">
        <v>6</v>
      </c>
      <c r="W246" s="13" t="str">
        <f t="shared" si="57"/>
        <v/>
      </c>
      <c r="X246" s="110" t="s">
        <v>6</v>
      </c>
      <c r="Y246" t="b">
        <f t="shared" si="58"/>
        <v>1</v>
      </c>
      <c r="Z246" s="31"/>
    </row>
    <row r="247" spans="1:26">
      <c r="A247" s="67">
        <v>1</v>
      </c>
      <c r="B247" s="69">
        <f t="shared" si="71"/>
        <v>44104.75</v>
      </c>
      <c r="C247" s="77">
        <f t="shared" si="67"/>
        <v>3670.2563672800898</v>
      </c>
      <c r="D247" s="16"/>
      <c r="E247" s="79">
        <f t="shared" si="68"/>
        <v>237623.69262410508</v>
      </c>
      <c r="F247" s="76" t="str">
        <f t="shared" si="54"/>
        <v/>
      </c>
      <c r="G247" s="1">
        <f t="shared" si="59"/>
        <v>47.569936589180465</v>
      </c>
      <c r="H247" s="1" t="str">
        <f t="shared" si="60"/>
        <v/>
      </c>
      <c r="I247" s="106">
        <f t="shared" si="61"/>
        <v>56359.975057151838</v>
      </c>
      <c r="J247" s="76" t="str">
        <f t="shared" si="62"/>
        <v/>
      </c>
      <c r="K247" s="1">
        <f t="shared" si="69"/>
        <v>3425.8476560057275</v>
      </c>
      <c r="L247" s="2"/>
      <c r="M247" s="7">
        <f t="shared" si="63"/>
        <v>171324.63429885751</v>
      </c>
      <c r="N247" s="76" t="str">
        <f t="shared" si="64"/>
        <v/>
      </c>
      <c r="O247" s="1">
        <f t="shared" si="70"/>
        <v>196.83877468518449</v>
      </c>
      <c r="P247" s="2"/>
      <c r="Q247" s="10">
        <f t="shared" si="65"/>
        <v>9939.0832680957428</v>
      </c>
      <c r="R247" s="76" t="str">
        <f t="shared" si="66"/>
        <v/>
      </c>
      <c r="S247" s="13" t="str">
        <f t="shared" si="55"/>
        <v/>
      </c>
      <c r="T247" s="29" t="s">
        <v>6</v>
      </c>
      <c r="U247" s="13" t="str">
        <f t="shared" si="56"/>
        <v/>
      </c>
      <c r="V247" s="28" t="s">
        <v>6</v>
      </c>
      <c r="W247" s="13" t="str">
        <f t="shared" si="57"/>
        <v/>
      </c>
      <c r="X247" s="110" t="s">
        <v>6</v>
      </c>
      <c r="Y247" t="b">
        <f t="shared" si="58"/>
        <v>1</v>
      </c>
      <c r="Z247" s="31"/>
    </row>
    <row r="248" spans="1:26">
      <c r="A248" s="67">
        <v>1</v>
      </c>
      <c r="B248" s="69">
        <f t="shared" si="71"/>
        <v>44105.75</v>
      </c>
      <c r="C248" s="77">
        <f t="shared" si="67"/>
        <v>3616.9993362502719</v>
      </c>
      <c r="D248" s="16"/>
      <c r="E248" s="79">
        <f t="shared" si="68"/>
        <v>241240.69196035535</v>
      </c>
      <c r="F248" s="76" t="str">
        <f t="shared" si="54"/>
        <v/>
      </c>
      <c r="G248" s="1">
        <f t="shared" si="59"/>
        <v>-5.3436191871616758</v>
      </c>
      <c r="H248" s="1" t="str">
        <f t="shared" si="60"/>
        <v/>
      </c>
      <c r="I248" s="106">
        <f t="shared" si="61"/>
        <v>56354.631437964679</v>
      </c>
      <c r="J248" s="76" t="str">
        <f t="shared" si="62"/>
        <v/>
      </c>
      <c r="K248" s="1">
        <f t="shared" si="69"/>
        <v>3425.5228434903147</v>
      </c>
      <c r="L248" s="2"/>
      <c r="M248" s="7">
        <f t="shared" si="63"/>
        <v>174750.15714234783</v>
      </c>
      <c r="N248" s="76" t="str">
        <f t="shared" si="64"/>
        <v/>
      </c>
      <c r="O248" s="1">
        <f t="shared" si="70"/>
        <v>196.82011194709565</v>
      </c>
      <c r="P248" s="2"/>
      <c r="Q248" s="10">
        <f t="shared" si="65"/>
        <v>10135.903380042839</v>
      </c>
      <c r="R248" s="76" t="str">
        <f t="shared" si="66"/>
        <v/>
      </c>
      <c r="S248" s="13" t="str">
        <f t="shared" si="55"/>
        <v/>
      </c>
      <c r="T248" s="29" t="s">
        <v>6</v>
      </c>
      <c r="U248" s="13" t="str">
        <f t="shared" si="56"/>
        <v/>
      </c>
      <c r="V248" s="28" t="s">
        <v>6</v>
      </c>
      <c r="W248" s="13" t="str">
        <f t="shared" si="57"/>
        <v/>
      </c>
      <c r="X248" s="110" t="s">
        <v>6</v>
      </c>
      <c r="Y248" t="b">
        <f t="shared" si="58"/>
        <v>1</v>
      </c>
      <c r="Z248" s="31"/>
    </row>
    <row r="249" spans="1:26">
      <c r="A249" s="67">
        <v>1</v>
      </c>
      <c r="B249" s="69">
        <f t="shared" si="71"/>
        <v>44106.75</v>
      </c>
      <c r="C249" s="77">
        <f t="shared" si="67"/>
        <v>3559.748547056719</v>
      </c>
      <c r="D249" s="16"/>
      <c r="E249" s="79">
        <f t="shared" si="68"/>
        <v>244800.44050741207</v>
      </c>
      <c r="F249" s="76" t="str">
        <f t="shared" si="54"/>
        <v/>
      </c>
      <c r="G249" s="1">
        <f t="shared" si="59"/>
        <v>-58.81398403383524</v>
      </c>
      <c r="H249" s="1" t="str">
        <f t="shared" si="60"/>
        <v/>
      </c>
      <c r="I249" s="106">
        <f t="shared" si="61"/>
        <v>56295.817453930846</v>
      </c>
      <c r="J249" s="76" t="str">
        <f t="shared" si="62"/>
        <v/>
      </c>
      <c r="K249" s="1">
        <f t="shared" si="69"/>
        <v>3421.9478286124986</v>
      </c>
      <c r="L249" s="2"/>
      <c r="M249" s="7">
        <f t="shared" si="63"/>
        <v>178172.10497096032</v>
      </c>
      <c r="N249" s="76" t="str">
        <f t="shared" si="64"/>
        <v/>
      </c>
      <c r="O249" s="1">
        <f t="shared" si="70"/>
        <v>196.61470247805607</v>
      </c>
      <c r="P249" s="2"/>
      <c r="Q249" s="10">
        <f t="shared" si="65"/>
        <v>10332.518082520895</v>
      </c>
      <c r="R249" s="76" t="str">
        <f t="shared" si="66"/>
        <v/>
      </c>
      <c r="S249" s="13" t="str">
        <f t="shared" si="55"/>
        <v/>
      </c>
      <c r="T249" s="29" t="s">
        <v>6</v>
      </c>
      <c r="U249" s="13" t="str">
        <f t="shared" si="56"/>
        <v/>
      </c>
      <c r="V249" s="28" t="s">
        <v>6</v>
      </c>
      <c r="W249" s="13" t="str">
        <f t="shared" si="57"/>
        <v/>
      </c>
      <c r="X249" s="110" t="s">
        <v>6</v>
      </c>
      <c r="Y249" t="b">
        <f t="shared" si="58"/>
        <v>1</v>
      </c>
      <c r="Z249" s="31"/>
    </row>
    <row r="250" spans="1:26">
      <c r="A250" s="67">
        <v>1</v>
      </c>
      <c r="B250" s="69">
        <f t="shared" si="71"/>
        <v>44107.75</v>
      </c>
      <c r="C250" s="77">
        <f t="shared" si="67"/>
        <v>3498.6703063697496</v>
      </c>
      <c r="D250" s="16"/>
      <c r="E250" s="79">
        <f t="shared" si="68"/>
        <v>248299.11081378182</v>
      </c>
      <c r="F250" s="76" t="str">
        <f t="shared" si="54"/>
        <v/>
      </c>
      <c r="G250" s="1">
        <f t="shared" si="59"/>
        <v>-112.65126666944811</v>
      </c>
      <c r="H250" s="1" t="str">
        <f t="shared" si="60"/>
        <v/>
      </c>
      <c r="I250" s="106">
        <f t="shared" si="61"/>
        <v>56183.166187261399</v>
      </c>
      <c r="J250" s="76" t="str">
        <f t="shared" si="62"/>
        <v/>
      </c>
      <c r="K250" s="1">
        <f t="shared" si="69"/>
        <v>3415.100308231692</v>
      </c>
      <c r="L250" s="2"/>
      <c r="M250" s="7">
        <f t="shared" si="63"/>
        <v>181587.20527919201</v>
      </c>
      <c r="N250" s="76" t="str">
        <f t="shared" si="64"/>
        <v/>
      </c>
      <c r="O250" s="1">
        <f t="shared" si="70"/>
        <v>196.22126480752016</v>
      </c>
      <c r="P250" s="2"/>
      <c r="Q250" s="10">
        <f t="shared" si="65"/>
        <v>10528.739347328416</v>
      </c>
      <c r="R250" s="76" t="str">
        <f t="shared" si="66"/>
        <v/>
      </c>
      <c r="S250" s="13" t="str">
        <f t="shared" si="55"/>
        <v/>
      </c>
      <c r="T250" s="29" t="s">
        <v>6</v>
      </c>
      <c r="U250" s="13" t="str">
        <f t="shared" si="56"/>
        <v/>
      </c>
      <c r="V250" s="28" t="s">
        <v>6</v>
      </c>
      <c r="W250" s="13" t="str">
        <f t="shared" si="57"/>
        <v/>
      </c>
      <c r="X250" s="110" t="s">
        <v>6</v>
      </c>
      <c r="Y250" t="b">
        <f t="shared" si="58"/>
        <v>1</v>
      </c>
      <c r="Z250" s="31"/>
    </row>
    <row r="251" spans="1:26">
      <c r="A251" s="67">
        <v>1</v>
      </c>
      <c r="B251" s="69">
        <f t="shared" si="71"/>
        <v>44108.75</v>
      </c>
      <c r="C251" s="77">
        <f t="shared" si="67"/>
        <v>3433.9495749910129</v>
      </c>
      <c r="D251" s="16"/>
      <c r="E251" s="79">
        <f t="shared" si="68"/>
        <v>251733.06038877284</v>
      </c>
      <c r="F251" s="76" t="str">
        <f t="shared" si="54"/>
        <v/>
      </c>
      <c r="G251" s="1">
        <f t="shared" si="59"/>
        <v>-166.65951689823828</v>
      </c>
      <c r="H251" s="1" t="str">
        <f t="shared" si="60"/>
        <v/>
      </c>
      <c r="I251" s="106">
        <f t="shared" si="61"/>
        <v>56016.50667036316</v>
      </c>
      <c r="J251" s="76" t="str">
        <f t="shared" si="62"/>
        <v/>
      </c>
      <c r="K251" s="1">
        <f t="shared" si="69"/>
        <v>3404.9698900628068</v>
      </c>
      <c r="L251" s="2"/>
      <c r="M251" s="7">
        <f t="shared" si="63"/>
        <v>184992.17516925483</v>
      </c>
      <c r="N251" s="76" t="str">
        <f t="shared" si="64"/>
        <v/>
      </c>
      <c r="O251" s="1">
        <f t="shared" si="70"/>
        <v>195.63920182643102</v>
      </c>
      <c r="P251" s="2"/>
      <c r="Q251" s="10">
        <f t="shared" si="65"/>
        <v>10724.378549154846</v>
      </c>
      <c r="R251" s="76" t="str">
        <f t="shared" si="66"/>
        <v/>
      </c>
      <c r="S251" s="13" t="str">
        <f t="shared" si="55"/>
        <v/>
      </c>
      <c r="T251" s="29" t="s">
        <v>6</v>
      </c>
      <c r="U251" s="13" t="str">
        <f t="shared" si="56"/>
        <v/>
      </c>
      <c r="V251" s="28" t="s">
        <v>6</v>
      </c>
      <c r="W251" s="13" t="str">
        <f t="shared" si="57"/>
        <v/>
      </c>
      <c r="X251" s="110" t="s">
        <v>6</v>
      </c>
      <c r="Y251" t="b">
        <f t="shared" si="58"/>
        <v>1</v>
      </c>
      <c r="Z251" s="31"/>
    </row>
    <row r="252" spans="1:26">
      <c r="A252" s="67">
        <v>1</v>
      </c>
      <c r="B252" s="69">
        <f t="shared" si="71"/>
        <v>44109.75</v>
      </c>
      <c r="C252" s="77">
        <f t="shared" si="67"/>
        <v>3365.7888913432253</v>
      </c>
      <c r="D252" s="16"/>
      <c r="E252" s="79">
        <f t="shared" si="68"/>
        <v>255098.84928011606</v>
      </c>
      <c r="F252" s="76" t="str">
        <f t="shared" si="54"/>
        <v/>
      </c>
      <c r="G252" s="1">
        <f t="shared" si="59"/>
        <v>-220.63810303532705</v>
      </c>
      <c r="H252" s="1" t="str">
        <f t="shared" si="60"/>
        <v/>
      </c>
      <c r="I252" s="106">
        <f t="shared" si="61"/>
        <v>55795.868567327831</v>
      </c>
      <c r="J252" s="76" t="str">
        <f t="shared" si="62"/>
        <v/>
      </c>
      <c r="K252" s="1">
        <f t="shared" si="69"/>
        <v>3391.5583772411164</v>
      </c>
      <c r="L252" s="2"/>
      <c r="M252" s="7">
        <f t="shared" si="63"/>
        <v>188383.73354649593</v>
      </c>
      <c r="N252" s="76" t="str">
        <f t="shared" si="64"/>
        <v/>
      </c>
      <c r="O252" s="1">
        <f t="shared" si="70"/>
        <v>194.868617137451</v>
      </c>
      <c r="P252" s="2"/>
      <c r="Q252" s="10">
        <f t="shared" si="65"/>
        <v>10919.247166292296</v>
      </c>
      <c r="R252" s="76" t="str">
        <f t="shared" si="66"/>
        <v/>
      </c>
      <c r="S252" s="13" t="str">
        <f t="shared" si="55"/>
        <v/>
      </c>
      <c r="T252" s="29" t="s">
        <v>6</v>
      </c>
      <c r="U252" s="13" t="str">
        <f t="shared" si="56"/>
        <v/>
      </c>
      <c r="V252" s="28" t="s">
        <v>6</v>
      </c>
      <c r="W252" s="13" t="str">
        <f t="shared" si="57"/>
        <v/>
      </c>
      <c r="X252" s="110" t="s">
        <v>6</v>
      </c>
      <c r="Y252" t="b">
        <f t="shared" si="58"/>
        <v>1</v>
      </c>
      <c r="Z252" s="31"/>
    </row>
    <row r="253" spans="1:26">
      <c r="A253" s="67">
        <v>1</v>
      </c>
      <c r="B253" s="69">
        <f t="shared" si="71"/>
        <v>44110.75</v>
      </c>
      <c r="C253" s="77">
        <f t="shared" si="67"/>
        <v>3294.4071086237673</v>
      </c>
      <c r="D253" s="16"/>
      <c r="E253" s="79">
        <f t="shared" si="68"/>
        <v>258393.25638873983</v>
      </c>
      <c r="F253" s="76" t="str">
        <f t="shared" si="54"/>
        <v/>
      </c>
      <c r="G253" s="1">
        <f t="shared" si="59"/>
        <v>-274.38318122425392</v>
      </c>
      <c r="H253" s="1" t="str">
        <f t="shared" si="60"/>
        <v/>
      </c>
      <c r="I253" s="106">
        <f t="shared" si="61"/>
        <v>55521.485386103574</v>
      </c>
      <c r="J253" s="76" t="str">
        <f t="shared" si="62"/>
        <v/>
      </c>
      <c r="K253" s="1">
        <f t="shared" si="69"/>
        <v>3374.8799635744795</v>
      </c>
      <c r="L253" s="2"/>
      <c r="M253" s="7">
        <f t="shared" si="63"/>
        <v>191758.6135100704</v>
      </c>
      <c r="N253" s="76" t="str">
        <f t="shared" si="64"/>
        <v/>
      </c>
      <c r="O253" s="1">
        <f t="shared" si="70"/>
        <v>193.91032627355978</v>
      </c>
      <c r="P253" s="2"/>
      <c r="Q253" s="10">
        <f t="shared" si="65"/>
        <v>11113.157492565855</v>
      </c>
      <c r="R253" s="76" t="str">
        <f t="shared" si="66"/>
        <v/>
      </c>
      <c r="S253" s="13" t="str">
        <f t="shared" si="55"/>
        <v/>
      </c>
      <c r="T253" s="29" t="s">
        <v>6</v>
      </c>
      <c r="U253" s="13" t="str">
        <f t="shared" si="56"/>
        <v/>
      </c>
      <c r="V253" s="28" t="s">
        <v>6</v>
      </c>
      <c r="W253" s="13" t="str">
        <f t="shared" si="57"/>
        <v/>
      </c>
      <c r="X253" s="110" t="s">
        <v>6</v>
      </c>
      <c r="Y253" t="b">
        <f t="shared" si="58"/>
        <v>1</v>
      </c>
      <c r="Z253" s="31"/>
    </row>
    <row r="254" spans="1:26">
      <c r="A254" s="67">
        <v>1</v>
      </c>
      <c r="B254" s="69">
        <f t="shared" si="71"/>
        <v>44111.75</v>
      </c>
      <c r="C254" s="77">
        <f t="shared" si="67"/>
        <v>3220.0379571807571</v>
      </c>
      <c r="D254" s="16"/>
      <c r="E254" s="79">
        <f t="shared" si="68"/>
        <v>261613.29434592059</v>
      </c>
      <c r="F254" s="76" t="str">
        <f t="shared" si="54"/>
        <v/>
      </c>
      <c r="G254" s="1">
        <f t="shared" si="59"/>
        <v>-327.68924023546379</v>
      </c>
      <c r="H254" s="1" t="str">
        <f t="shared" si="60"/>
        <v/>
      </c>
      <c r="I254" s="106">
        <f t="shared" si="61"/>
        <v>55193.796145868109</v>
      </c>
      <c r="J254" s="76" t="str">
        <f t="shared" si="62"/>
        <v/>
      </c>
      <c r="K254" s="1">
        <f t="shared" si="69"/>
        <v>3354.9613348948078</v>
      </c>
      <c r="L254" s="2"/>
      <c r="M254" s="7">
        <f t="shared" si="63"/>
        <v>195113.57484496522</v>
      </c>
      <c r="N254" s="76" t="str">
        <f t="shared" si="64"/>
        <v/>
      </c>
      <c r="O254" s="1">
        <f t="shared" si="70"/>
        <v>192.76586252140126</v>
      </c>
      <c r="P254" s="2"/>
      <c r="Q254" s="10">
        <f t="shared" si="65"/>
        <v>11305.923355087256</v>
      </c>
      <c r="R254" s="76" t="str">
        <f t="shared" si="66"/>
        <v/>
      </c>
      <c r="S254" s="13" t="str">
        <f t="shared" si="55"/>
        <v/>
      </c>
      <c r="T254" s="29" t="s">
        <v>6</v>
      </c>
      <c r="U254" s="13" t="str">
        <f t="shared" si="56"/>
        <v/>
      </c>
      <c r="V254" s="28" t="s">
        <v>6</v>
      </c>
      <c r="W254" s="13" t="str">
        <f t="shared" si="57"/>
        <v/>
      </c>
      <c r="X254" s="110" t="s">
        <v>6</v>
      </c>
      <c r="Y254" t="b">
        <f t="shared" si="58"/>
        <v>1</v>
      </c>
      <c r="Z254" s="31"/>
    </row>
    <row r="255" spans="1:26">
      <c r="A255" s="67">
        <v>1</v>
      </c>
      <c r="B255" s="69">
        <f t="shared" si="71"/>
        <v>44112.75</v>
      </c>
      <c r="C255" s="77">
        <f t="shared" si="67"/>
        <v>3142.9284467888938</v>
      </c>
      <c r="D255" s="16"/>
      <c r="E255" s="79">
        <f t="shared" si="68"/>
        <v>264756.22279270948</v>
      </c>
      <c r="F255" s="76" t="str">
        <f t="shared" si="54"/>
        <v/>
      </c>
      <c r="G255" s="1">
        <f t="shared" si="59"/>
        <v>-380.3507033969463</v>
      </c>
      <c r="H255" s="1" t="str">
        <f t="shared" si="60"/>
        <v/>
      </c>
      <c r="I255" s="106">
        <f t="shared" si="61"/>
        <v>54813.445442471166</v>
      </c>
      <c r="J255" s="76" t="str">
        <f t="shared" si="62"/>
        <v/>
      </c>
      <c r="K255" s="1">
        <f t="shared" si="69"/>
        <v>3331.8416730359941</v>
      </c>
      <c r="L255" s="2"/>
      <c r="M255" s="7">
        <f t="shared" si="63"/>
        <v>198445.41651800121</v>
      </c>
      <c r="N255" s="76" t="str">
        <f t="shared" si="64"/>
        <v/>
      </c>
      <c r="O255" s="1">
        <f t="shared" si="70"/>
        <v>191.43747714984312</v>
      </c>
      <c r="P255" s="2"/>
      <c r="Q255" s="10">
        <f t="shared" si="65"/>
        <v>11497.360832237098</v>
      </c>
      <c r="R255" s="76" t="str">
        <f t="shared" si="66"/>
        <v/>
      </c>
      <c r="S255" s="13" t="str">
        <f t="shared" si="55"/>
        <v/>
      </c>
      <c r="T255" s="29" t="s">
        <v>6</v>
      </c>
      <c r="U255" s="13" t="str">
        <f t="shared" si="56"/>
        <v/>
      </c>
      <c r="V255" s="28" t="s">
        <v>6</v>
      </c>
      <c r="W255" s="13" t="str">
        <f t="shared" si="57"/>
        <v/>
      </c>
      <c r="X255" s="110" t="s">
        <v>6</v>
      </c>
      <c r="Y255" t="b">
        <f t="shared" si="58"/>
        <v>1</v>
      </c>
      <c r="Z255" s="31"/>
    </row>
    <row r="256" spans="1:26">
      <c r="A256" s="67">
        <v>1</v>
      </c>
      <c r="B256" s="69">
        <f t="shared" si="71"/>
        <v>44113.75</v>
      </c>
      <c r="C256" s="77">
        <f t="shared" si="67"/>
        <v>3063.3371264355374</v>
      </c>
      <c r="D256" s="16"/>
      <c r="E256" s="79">
        <f t="shared" si="68"/>
        <v>267819.55991914502</v>
      </c>
      <c r="F256" s="76" t="str">
        <f t="shared" si="54"/>
        <v/>
      </c>
      <c r="G256" s="1">
        <f t="shared" si="59"/>
        <v>-432.16356765956726</v>
      </c>
      <c r="H256" s="1" t="str">
        <f t="shared" si="60"/>
        <v/>
      </c>
      <c r="I256" s="106">
        <f t="shared" si="61"/>
        <v>54381.281874811597</v>
      </c>
      <c r="J256" s="76" t="str">
        <f t="shared" si="62"/>
        <v/>
      </c>
      <c r="K256" s="1">
        <f t="shared" si="69"/>
        <v>3305.5725601810595</v>
      </c>
      <c r="L256" s="2"/>
      <c r="M256" s="7">
        <f t="shared" si="63"/>
        <v>201750.98907818226</v>
      </c>
      <c r="N256" s="76" t="str">
        <f t="shared" si="64"/>
        <v/>
      </c>
      <c r="O256" s="1">
        <f t="shared" si="70"/>
        <v>189.92813391405522</v>
      </c>
      <c r="P256" s="2"/>
      <c r="Q256" s="10">
        <f t="shared" si="65"/>
        <v>11687.288966151153</v>
      </c>
      <c r="R256" s="76" t="str">
        <f t="shared" si="66"/>
        <v/>
      </c>
      <c r="S256" s="13" t="str">
        <f t="shared" si="55"/>
        <v/>
      </c>
      <c r="T256" s="29" t="s">
        <v>6</v>
      </c>
      <c r="U256" s="13" t="str">
        <f t="shared" si="56"/>
        <v/>
      </c>
      <c r="V256" s="28" t="s">
        <v>6</v>
      </c>
      <c r="W256" s="13" t="str">
        <f t="shared" si="57"/>
        <v/>
      </c>
      <c r="X256" s="110" t="s">
        <v>6</v>
      </c>
      <c r="Y256" t="b">
        <f t="shared" si="58"/>
        <v>1</v>
      </c>
      <c r="Z256" s="31"/>
    </row>
    <row r="257" spans="1:26">
      <c r="A257" s="67">
        <v>1</v>
      </c>
      <c r="B257" s="69">
        <f t="shared" si="71"/>
        <v>44114.75</v>
      </c>
      <c r="C257" s="77">
        <f t="shared" si="67"/>
        <v>2981.5322219005902</v>
      </c>
      <c r="D257" s="16"/>
      <c r="E257" s="79">
        <f t="shared" si="68"/>
        <v>270801.09214104561</v>
      </c>
      <c r="F257" s="76" t="str">
        <f t="shared" si="54"/>
        <v/>
      </c>
      <c r="G257" s="1">
        <f t="shared" si="59"/>
        <v>-482.92705849533968</v>
      </c>
      <c r="H257" s="1" t="str">
        <f t="shared" si="60"/>
        <v/>
      </c>
      <c r="I257" s="106">
        <f t="shared" si="61"/>
        <v>53898.354816316256</v>
      </c>
      <c r="J257" s="76" t="str">
        <f t="shared" si="62"/>
        <v/>
      </c>
      <c r="K257" s="1">
        <f t="shared" si="69"/>
        <v>3276.2177826161242</v>
      </c>
      <c r="L257" s="2"/>
      <c r="M257" s="7">
        <f t="shared" si="63"/>
        <v>205027.20686079838</v>
      </c>
      <c r="N257" s="76" t="str">
        <f t="shared" si="64"/>
        <v/>
      </c>
      <c r="O257" s="1">
        <f t="shared" si="70"/>
        <v>188.24149777981015</v>
      </c>
      <c r="P257" s="2"/>
      <c r="Q257" s="10">
        <f t="shared" si="65"/>
        <v>11875.530463930963</v>
      </c>
      <c r="R257" s="76" t="str">
        <f t="shared" si="66"/>
        <v/>
      </c>
      <c r="S257" s="13" t="str">
        <f t="shared" si="55"/>
        <v/>
      </c>
      <c r="T257" s="29" t="s">
        <v>6</v>
      </c>
      <c r="U257" s="13" t="str">
        <f t="shared" si="56"/>
        <v/>
      </c>
      <c r="V257" s="28" t="s">
        <v>6</v>
      </c>
      <c r="W257" s="13" t="str">
        <f t="shared" si="57"/>
        <v/>
      </c>
      <c r="X257" s="110" t="s">
        <v>6</v>
      </c>
      <c r="Y257" t="b">
        <f t="shared" si="58"/>
        <v>1</v>
      </c>
      <c r="Z257" s="31"/>
    </row>
    <row r="258" spans="1:26">
      <c r="A258" s="67">
        <v>1</v>
      </c>
      <c r="B258" s="69">
        <f t="shared" si="71"/>
        <v>44115.75</v>
      </c>
      <c r="C258" s="77">
        <f t="shared" si="67"/>
        <v>2897.7896737549454</v>
      </c>
      <c r="D258" s="16"/>
      <c r="E258" s="79">
        <f t="shared" si="68"/>
        <v>273698.88181480055</v>
      </c>
      <c r="F258" s="76" t="str">
        <f t="shared" si="54"/>
        <v/>
      </c>
      <c r="G258" s="1">
        <f t="shared" si="59"/>
        <v>-532.44527841440254</v>
      </c>
      <c r="H258" s="1" t="str">
        <f t="shared" si="60"/>
        <v/>
      </c>
      <c r="I258" s="106">
        <f t="shared" si="61"/>
        <v>53365.909537901854</v>
      </c>
      <c r="J258" s="76" t="str">
        <f t="shared" si="62"/>
        <v/>
      </c>
      <c r="K258" s="1">
        <f t="shared" si="69"/>
        <v>3243.8530342790714</v>
      </c>
      <c r="L258" s="2"/>
      <c r="M258" s="7">
        <f t="shared" si="63"/>
        <v>208271.05989507746</v>
      </c>
      <c r="N258" s="76" t="str">
        <f t="shared" si="64"/>
        <v/>
      </c>
      <c r="O258" s="1">
        <f t="shared" si="70"/>
        <v>186.38191789029239</v>
      </c>
      <c r="P258" s="2"/>
      <c r="Q258" s="10">
        <f t="shared" si="65"/>
        <v>12061.912381821256</v>
      </c>
      <c r="R258" s="76" t="str">
        <f t="shared" si="66"/>
        <v/>
      </c>
      <c r="S258" s="13" t="str">
        <f t="shared" si="55"/>
        <v/>
      </c>
      <c r="T258" s="29" t="s">
        <v>6</v>
      </c>
      <c r="U258" s="13" t="str">
        <f t="shared" si="56"/>
        <v/>
      </c>
      <c r="V258" s="28" t="s">
        <v>6</v>
      </c>
      <c r="W258" s="13" t="str">
        <f t="shared" si="57"/>
        <v/>
      </c>
      <c r="X258" s="110" t="s">
        <v>6</v>
      </c>
      <c r="Y258" t="b">
        <f t="shared" si="58"/>
        <v>1</v>
      </c>
      <c r="Z258" s="31"/>
    </row>
    <row r="259" spans="1:26">
      <c r="A259" s="67">
        <v>1</v>
      </c>
      <c r="B259" s="69">
        <f t="shared" si="71"/>
        <v>44116.75</v>
      </c>
      <c r="C259" s="77">
        <f t="shared" si="67"/>
        <v>2812.3911003421526</v>
      </c>
      <c r="D259" s="16"/>
      <c r="E259" s="79">
        <f t="shared" si="68"/>
        <v>276511.2729151427</v>
      </c>
      <c r="F259" s="76" t="str">
        <f t="shared" si="54"/>
        <v/>
      </c>
      <c r="G259" s="1">
        <f t="shared" si="59"/>
        <v>-580.5288264052424</v>
      </c>
      <c r="H259" s="1" t="str">
        <f t="shared" si="60"/>
        <v/>
      </c>
      <c r="I259" s="106">
        <f t="shared" si="61"/>
        <v>52785.380711496611</v>
      </c>
      <c r="J259" s="76" t="str">
        <f t="shared" si="62"/>
        <v/>
      </c>
      <c r="K259" s="1">
        <f t="shared" si="69"/>
        <v>3208.5655218703555</v>
      </c>
      <c r="L259" s="2"/>
      <c r="M259" s="7">
        <f t="shared" si="63"/>
        <v>211479.62541694782</v>
      </c>
      <c r="N259" s="76" t="str">
        <f t="shared" si="64"/>
        <v/>
      </c>
      <c r="O259" s="1">
        <f t="shared" si="70"/>
        <v>184.35440487696758</v>
      </c>
      <c r="P259" s="2"/>
      <c r="Q259" s="10">
        <f t="shared" si="65"/>
        <v>12246.266786698223</v>
      </c>
      <c r="R259" s="76" t="str">
        <f t="shared" si="66"/>
        <v/>
      </c>
      <c r="S259" s="13" t="str">
        <f t="shared" si="55"/>
        <v/>
      </c>
      <c r="T259" s="29" t="s">
        <v>6</v>
      </c>
      <c r="U259" s="13" t="str">
        <f t="shared" si="56"/>
        <v/>
      </c>
      <c r="V259" s="28" t="s">
        <v>6</v>
      </c>
      <c r="W259" s="13" t="str">
        <f t="shared" si="57"/>
        <v/>
      </c>
      <c r="X259" s="110" t="s">
        <v>6</v>
      </c>
      <c r="Y259" t="b">
        <f t="shared" si="58"/>
        <v>1</v>
      </c>
      <c r="Z259" s="31"/>
    </row>
    <row r="260" spans="1:26">
      <c r="A260" s="67">
        <v>1</v>
      </c>
      <c r="B260" s="69">
        <f t="shared" si="71"/>
        <v>44117.75</v>
      </c>
      <c r="C260" s="77">
        <f t="shared" si="67"/>
        <v>2725.6217117894557</v>
      </c>
      <c r="D260" s="16"/>
      <c r="E260" s="79">
        <f t="shared" si="68"/>
        <v>279236.89462693216</v>
      </c>
      <c r="F260" s="76" t="str">
        <f t="shared" si="54"/>
        <v/>
      </c>
      <c r="G260" s="1">
        <f t="shared" si="59"/>
        <v>-626.99636558016755</v>
      </c>
      <c r="H260" s="1" t="str">
        <f t="shared" si="60"/>
        <v/>
      </c>
      <c r="I260" s="106">
        <f t="shared" si="61"/>
        <v>52158.384345916442</v>
      </c>
      <c r="J260" s="76" t="str">
        <f t="shared" si="62"/>
        <v/>
      </c>
      <c r="K260" s="1">
        <f t="shared" si="69"/>
        <v>3170.4534746742956</v>
      </c>
      <c r="L260" s="2"/>
      <c r="M260" s="7">
        <f t="shared" si="63"/>
        <v>214650.07889162211</v>
      </c>
      <c r="N260" s="76" t="str">
        <f t="shared" si="64"/>
        <v/>
      </c>
      <c r="O260" s="1">
        <f t="shared" si="70"/>
        <v>182.16460269540676</v>
      </c>
      <c r="P260" s="2"/>
      <c r="Q260" s="10">
        <f t="shared" si="65"/>
        <v>12428.431389393631</v>
      </c>
      <c r="R260" s="76" t="str">
        <f t="shared" si="66"/>
        <v/>
      </c>
      <c r="S260" s="13" t="str">
        <f t="shared" si="55"/>
        <v/>
      </c>
      <c r="T260" s="29" t="s">
        <v>6</v>
      </c>
      <c r="U260" s="13" t="str">
        <f t="shared" si="56"/>
        <v/>
      </c>
      <c r="V260" s="28" t="s">
        <v>6</v>
      </c>
      <c r="W260" s="13" t="str">
        <f t="shared" si="57"/>
        <v/>
      </c>
      <c r="X260" s="110" t="s">
        <v>6</v>
      </c>
      <c r="Y260" t="b">
        <f t="shared" si="58"/>
        <v>1</v>
      </c>
      <c r="Z260" s="31"/>
    </row>
    <row r="261" spans="1:26">
      <c r="A261" s="67">
        <v>1</v>
      </c>
      <c r="B261" s="69">
        <f t="shared" si="71"/>
        <v>44118.75</v>
      </c>
      <c r="C261" s="77">
        <f t="shared" si="67"/>
        <v>2637.7682020774228</v>
      </c>
      <c r="D261" s="16"/>
      <c r="E261" s="79">
        <f t="shared" si="68"/>
        <v>281874.66282900958</v>
      </c>
      <c r="F261" s="76" t="str">
        <f t="shared" si="54"/>
        <v/>
      </c>
      <c r="G261" s="1">
        <f t="shared" si="59"/>
        <v>-671.67611675997205</v>
      </c>
      <c r="H261" s="1" t="str">
        <f t="shared" si="60"/>
        <v/>
      </c>
      <c r="I261" s="106">
        <f t="shared" si="61"/>
        <v>51486.708229156473</v>
      </c>
      <c r="J261" s="76" t="str">
        <f t="shared" si="62"/>
        <v/>
      </c>
      <c r="K261" s="1">
        <f t="shared" si="69"/>
        <v>3129.6255635926495</v>
      </c>
      <c r="L261" s="2"/>
      <c r="M261" s="7">
        <f t="shared" si="63"/>
        <v>217779.70445521476</v>
      </c>
      <c r="N261" s="76" t="str">
        <f t="shared" si="64"/>
        <v/>
      </c>
      <c r="O261" s="1">
        <f t="shared" si="70"/>
        <v>179.81875524472451</v>
      </c>
      <c r="P261" s="2"/>
      <c r="Q261" s="10">
        <f t="shared" si="65"/>
        <v>12608.250144638356</v>
      </c>
      <c r="R261" s="76" t="str">
        <f t="shared" si="66"/>
        <v/>
      </c>
      <c r="S261" s="13" t="str">
        <f t="shared" si="55"/>
        <v/>
      </c>
      <c r="T261" s="29" t="s">
        <v>6</v>
      </c>
      <c r="U261" s="13" t="str">
        <f t="shared" si="56"/>
        <v/>
      </c>
      <c r="V261" s="28" t="s">
        <v>6</v>
      </c>
      <c r="W261" s="13" t="str">
        <f t="shared" si="57"/>
        <v/>
      </c>
      <c r="X261" s="110" t="s">
        <v>6</v>
      </c>
      <c r="Y261" t="b">
        <f t="shared" si="58"/>
        <v>1</v>
      </c>
      <c r="Z261" s="31"/>
    </row>
    <row r="262" spans="1:26">
      <c r="A262" s="67">
        <v>1</v>
      </c>
      <c r="B262" s="69">
        <f t="shared" si="71"/>
        <v>44119.75</v>
      </c>
      <c r="C262" s="77">
        <f t="shared" si="67"/>
        <v>2549.1166466331342</v>
      </c>
      <c r="D262" s="16"/>
      <c r="E262" s="79">
        <f t="shared" si="68"/>
        <v>284423.77947564272</v>
      </c>
      <c r="F262" s="76" t="str">
        <f t="shared" si="54"/>
        <v/>
      </c>
      <c r="G262" s="1">
        <f t="shared" si="59"/>
        <v>-714.40725665999321</v>
      </c>
      <c r="H262" s="1" t="str">
        <f t="shared" si="60"/>
        <v/>
      </c>
      <c r="I262" s="106">
        <f t="shared" si="61"/>
        <v>50772.30097249648</v>
      </c>
      <c r="J262" s="76" t="str">
        <f t="shared" si="62"/>
        <v/>
      </c>
      <c r="K262" s="1">
        <f t="shared" si="69"/>
        <v>3086.2002351892875</v>
      </c>
      <c r="L262" s="2"/>
      <c r="M262" s="7">
        <f t="shared" si="63"/>
        <v>220865.90469040404</v>
      </c>
      <c r="N262" s="76" t="str">
        <f t="shared" si="64"/>
        <v/>
      </c>
      <c r="O262" s="1">
        <f t="shared" si="70"/>
        <v>177.32366810381362</v>
      </c>
      <c r="P262" s="2"/>
      <c r="Q262" s="10">
        <f t="shared" si="65"/>
        <v>12785.57381274217</v>
      </c>
      <c r="R262" s="76" t="str">
        <f t="shared" si="66"/>
        <v/>
      </c>
      <c r="S262" s="13" t="str">
        <f t="shared" si="55"/>
        <v/>
      </c>
      <c r="T262" s="29" t="s">
        <v>6</v>
      </c>
      <c r="U262" s="13" t="str">
        <f t="shared" si="56"/>
        <v/>
      </c>
      <c r="V262" s="28" t="s">
        <v>6</v>
      </c>
      <c r="W262" s="13" t="str">
        <f t="shared" si="57"/>
        <v/>
      </c>
      <c r="X262" s="110" t="s">
        <v>6</v>
      </c>
      <c r="Y262" t="b">
        <f t="shared" si="58"/>
        <v>1</v>
      </c>
      <c r="Z262" s="31"/>
    </row>
    <row r="263" spans="1:26">
      <c r="A263" s="67">
        <v>1</v>
      </c>
      <c r="B263" s="69">
        <f t="shared" si="71"/>
        <v>44120.75</v>
      </c>
      <c r="C263" s="77">
        <f t="shared" si="67"/>
        <v>2459.950432812213</v>
      </c>
      <c r="D263" s="16"/>
      <c r="E263" s="79">
        <f t="shared" si="68"/>
        <v>286883.72990845493</v>
      </c>
      <c r="F263" s="76" t="str">
        <f t="shared" si="54"/>
        <v/>
      </c>
      <c r="G263" s="1">
        <f t="shared" si="59"/>
        <v>-755.04120073211573</v>
      </c>
      <c r="H263" s="1" t="str">
        <f t="shared" si="60"/>
        <v/>
      </c>
      <c r="I263" s="106">
        <f t="shared" si="61"/>
        <v>50017.259771764366</v>
      </c>
      <c r="J263" s="76" t="str">
        <f t="shared" si="62"/>
        <v/>
      </c>
      <c r="K263" s="1">
        <f t="shared" si="69"/>
        <v>3040.3049677571626</v>
      </c>
      <c r="L263" s="2"/>
      <c r="M263" s="7">
        <f t="shared" si="63"/>
        <v>223906.20965816121</v>
      </c>
      <c r="N263" s="76" t="str">
        <f t="shared" si="64"/>
        <v/>
      </c>
      <c r="O263" s="1">
        <f t="shared" si="70"/>
        <v>174.68666578721874</v>
      </c>
      <c r="P263" s="2"/>
      <c r="Q263" s="10">
        <f t="shared" si="65"/>
        <v>12960.260478529388</v>
      </c>
      <c r="R263" s="76" t="str">
        <f t="shared" si="66"/>
        <v/>
      </c>
      <c r="S263" s="13" t="str">
        <f t="shared" si="55"/>
        <v/>
      </c>
      <c r="T263" s="29" t="s">
        <v>6</v>
      </c>
      <c r="U263" s="13" t="str">
        <f t="shared" si="56"/>
        <v/>
      </c>
      <c r="V263" s="28" t="s">
        <v>6</v>
      </c>
      <c r="W263" s="13" t="str">
        <f t="shared" si="57"/>
        <v/>
      </c>
      <c r="X263" s="110" t="s">
        <v>6</v>
      </c>
      <c r="Y263" t="b">
        <f t="shared" si="58"/>
        <v>1</v>
      </c>
      <c r="Z263" s="31"/>
    </row>
    <row r="264" spans="1:26">
      <c r="A264" s="67">
        <v>1</v>
      </c>
      <c r="B264" s="69">
        <f t="shared" si="71"/>
        <v>44121.75</v>
      </c>
      <c r="C264" s="77">
        <f t="shared" si="67"/>
        <v>2370.5482499588979</v>
      </c>
      <c r="D264" s="16"/>
      <c r="E264" s="79">
        <f t="shared" si="68"/>
        <v>289254.27815841383</v>
      </c>
      <c r="F264" s="76" t="str">
        <f t="shared" si="54"/>
        <v/>
      </c>
      <c r="G264" s="1">
        <f t="shared" si="59"/>
        <v>-793.44275254780848</v>
      </c>
      <c r="H264" s="1" t="str">
        <f t="shared" si="60"/>
        <v/>
      </c>
      <c r="I264" s="106">
        <f t="shared" si="61"/>
        <v>49223.817019216556</v>
      </c>
      <c r="J264" s="76" t="str">
        <f t="shared" si="62"/>
        <v/>
      </c>
      <c r="K264" s="1">
        <f t="shared" si="69"/>
        <v>2992.0754575199026</v>
      </c>
      <c r="L264" s="2"/>
      <c r="M264" s="7">
        <f t="shared" si="63"/>
        <v>226898.28511568112</v>
      </c>
      <c r="N264" s="76" t="str">
        <f t="shared" si="64"/>
        <v/>
      </c>
      <c r="O264" s="1">
        <f t="shared" si="70"/>
        <v>171.91554498675748</v>
      </c>
      <c r="P264" s="2"/>
      <c r="Q264" s="10">
        <f t="shared" si="65"/>
        <v>13132.176023516146</v>
      </c>
      <c r="R264" s="76" t="str">
        <f t="shared" si="66"/>
        <v/>
      </c>
      <c r="S264" s="13" t="str">
        <f t="shared" si="55"/>
        <v/>
      </c>
      <c r="T264" s="29" t="s">
        <v>6</v>
      </c>
      <c r="U264" s="13" t="str">
        <f t="shared" si="56"/>
        <v/>
      </c>
      <c r="V264" s="28" t="s">
        <v>6</v>
      </c>
      <c r="W264" s="13" t="str">
        <f t="shared" si="57"/>
        <v/>
      </c>
      <c r="X264" s="110" t="s">
        <v>6</v>
      </c>
      <c r="Y264" t="b">
        <f t="shared" si="58"/>
        <v>1</v>
      </c>
      <c r="Z264" s="31"/>
    </row>
    <row r="265" spans="1:26">
      <c r="A265" s="67">
        <v>1</v>
      </c>
      <c r="B265" s="69">
        <f t="shared" si="71"/>
        <v>44122.75</v>
      </c>
      <c r="C265" s="77">
        <f t="shared" si="67"/>
        <v>2281.182164530619</v>
      </c>
      <c r="D265" s="16"/>
      <c r="E265" s="79">
        <f t="shared" si="68"/>
        <v>291535.46032294445</v>
      </c>
      <c r="F265" s="76" t="str">
        <f t="shared" si="54"/>
        <v/>
      </c>
      <c r="G265" s="1">
        <f t="shared" si="59"/>
        <v>-829.49110383581683</v>
      </c>
      <c r="H265" s="1" t="str">
        <f t="shared" si="60"/>
        <v/>
      </c>
      <c r="I265" s="106">
        <f t="shared" si="61"/>
        <v>48394.325915380738</v>
      </c>
      <c r="J265" s="76" t="str">
        <f t="shared" si="62"/>
        <v/>
      </c>
      <c r="K265" s="1">
        <f t="shared" si="69"/>
        <v>2941.6547440459894</v>
      </c>
      <c r="L265" s="2"/>
      <c r="M265" s="7">
        <f t="shared" si="63"/>
        <v>229839.93985972711</v>
      </c>
      <c r="N265" s="76" t="str">
        <f t="shared" si="64"/>
        <v/>
      </c>
      <c r="O265" s="1">
        <f t="shared" si="70"/>
        <v>169.01852432048264</v>
      </c>
      <c r="P265" s="2"/>
      <c r="Q265" s="10">
        <f t="shared" si="65"/>
        <v>13301.194547836629</v>
      </c>
      <c r="R265" s="76" t="str">
        <f t="shared" si="66"/>
        <v/>
      </c>
      <c r="S265" s="13" t="str">
        <f t="shared" si="55"/>
        <v/>
      </c>
      <c r="T265" s="29" t="s">
        <v>6</v>
      </c>
      <c r="U265" s="13" t="str">
        <f t="shared" si="56"/>
        <v/>
      </c>
      <c r="V265" s="28" t="s">
        <v>6</v>
      </c>
      <c r="W265" s="13" t="str">
        <f t="shared" si="57"/>
        <v/>
      </c>
      <c r="X265" s="110" t="s">
        <v>6</v>
      </c>
      <c r="Y265" t="b">
        <f t="shared" si="58"/>
        <v>1</v>
      </c>
      <c r="Z265" s="31"/>
    </row>
    <row r="266" spans="1:26">
      <c r="A266" s="67">
        <v>1</v>
      </c>
      <c r="B266" s="69">
        <f t="shared" si="71"/>
        <v>44123.75</v>
      </c>
      <c r="C266" s="77">
        <f t="shared" si="67"/>
        <v>2192.1158040573355</v>
      </c>
      <c r="D266" s="16"/>
      <c r="E266" s="79">
        <f t="shared" si="68"/>
        <v>293727.57612700178</v>
      </c>
      <c r="F266" s="76" t="str">
        <f t="shared" si="54"/>
        <v/>
      </c>
      <c r="G266" s="1">
        <f t="shared" si="59"/>
        <v>-863.08067186248206</v>
      </c>
      <c r="H266" s="1" t="str">
        <f t="shared" si="60"/>
        <v/>
      </c>
      <c r="I266" s="106">
        <f t="shared" si="61"/>
        <v>47531.245243518257</v>
      </c>
      <c r="J266" s="76" t="str">
        <f t="shared" si="62"/>
        <v/>
      </c>
      <c r="K266" s="1">
        <f t="shared" si="69"/>
        <v>2889.1922847626838</v>
      </c>
      <c r="L266" s="2"/>
      <c r="M266" s="7">
        <f t="shared" si="63"/>
        <v>232729.13214448979</v>
      </c>
      <c r="N266" s="76" t="str">
        <f t="shared" si="64"/>
        <v/>
      </c>
      <c r="O266" s="1">
        <f t="shared" si="70"/>
        <v>166.0041911570701</v>
      </c>
      <c r="P266" s="2"/>
      <c r="Q266" s="10">
        <f t="shared" si="65"/>
        <v>13467.198738993698</v>
      </c>
      <c r="R266" s="76" t="str">
        <f t="shared" si="66"/>
        <v/>
      </c>
      <c r="S266" s="13" t="str">
        <f t="shared" si="55"/>
        <v/>
      </c>
      <c r="T266" s="29" t="s">
        <v>6</v>
      </c>
      <c r="U266" s="13" t="str">
        <f t="shared" si="56"/>
        <v/>
      </c>
      <c r="V266" s="28" t="s">
        <v>6</v>
      </c>
      <c r="W266" s="13" t="str">
        <f t="shared" si="57"/>
        <v/>
      </c>
      <c r="X266" s="110" t="s">
        <v>6</v>
      </c>
      <c r="Y266" t="b">
        <f t="shared" si="58"/>
        <v>1</v>
      </c>
      <c r="Z266" s="31"/>
    </row>
    <row r="267" spans="1:26">
      <c r="A267" s="67">
        <v>1</v>
      </c>
      <c r="B267" s="69">
        <f t="shared" si="71"/>
        <v>44124.75</v>
      </c>
      <c r="C267" s="77">
        <f t="shared" si="67"/>
        <v>2103.6026715126354</v>
      </c>
      <c r="D267" s="16"/>
      <c r="E267" s="79">
        <f t="shared" si="68"/>
        <v>295831.17879851442</v>
      </c>
      <c r="F267" s="76" t="str">
        <f t="shared" si="54"/>
        <v/>
      </c>
      <c r="G267" s="1">
        <f t="shared" si="59"/>
        <v>-894.12176369988936</v>
      </c>
      <c r="H267" s="1" t="str">
        <f t="shared" si="60"/>
        <v/>
      </c>
      <c r="I267" s="106">
        <f t="shared" si="61"/>
        <v>46637.123479818365</v>
      </c>
      <c r="J267" s="76" t="str">
        <f t="shared" si="62"/>
        <v/>
      </c>
      <c r="K267" s="1">
        <f t="shared" si="69"/>
        <v>2834.8429890923289</v>
      </c>
      <c r="L267" s="2"/>
      <c r="M267" s="7">
        <f t="shared" si="63"/>
        <v>235563.97513358213</v>
      </c>
      <c r="N267" s="76" t="str">
        <f t="shared" si="64"/>
        <v/>
      </c>
      <c r="O267" s="1">
        <f t="shared" si="70"/>
        <v>162.88144612023194</v>
      </c>
      <c r="P267" s="2"/>
      <c r="Q267" s="10">
        <f t="shared" si="65"/>
        <v>13630.080185113931</v>
      </c>
      <c r="R267" s="76" t="str">
        <f t="shared" si="66"/>
        <v/>
      </c>
      <c r="S267" s="13" t="str">
        <f t="shared" si="55"/>
        <v/>
      </c>
      <c r="T267" s="29" t="s">
        <v>6</v>
      </c>
      <c r="U267" s="13" t="str">
        <f t="shared" si="56"/>
        <v/>
      </c>
      <c r="V267" s="28" t="s">
        <v>6</v>
      </c>
      <c r="W267" s="13" t="str">
        <f t="shared" si="57"/>
        <v/>
      </c>
      <c r="X267" s="110" t="s">
        <v>6</v>
      </c>
      <c r="Y267" t="b">
        <f t="shared" si="58"/>
        <v>1</v>
      </c>
      <c r="Z267" s="31"/>
    </row>
    <row r="268" spans="1:26">
      <c r="A268" s="67">
        <v>1</v>
      </c>
      <c r="B268" s="69">
        <f t="shared" si="71"/>
        <v>44125.75</v>
      </c>
      <c r="C268" s="77">
        <f t="shared" si="67"/>
        <v>2015.8846090916777</v>
      </c>
      <c r="D268" s="16"/>
      <c r="E268" s="79">
        <f t="shared" si="68"/>
        <v>297847.0634076061</v>
      </c>
      <c r="F268" s="76" t="str">
        <f t="shared" si="54"/>
        <v/>
      </c>
      <c r="G268" s="1">
        <f t="shared" si="59"/>
        <v>-922.5410599946083</v>
      </c>
      <c r="H268" s="1" t="str">
        <f t="shared" si="60"/>
        <v/>
      </c>
      <c r="I268" s="106">
        <f t="shared" si="61"/>
        <v>45714.582419823753</v>
      </c>
      <c r="J268" s="76" t="str">
        <f t="shared" si="62"/>
        <v/>
      </c>
      <c r="K268" s="1">
        <f t="shared" si="69"/>
        <v>2778.7662231827153</v>
      </c>
      <c r="L268" s="2"/>
      <c r="M268" s="7">
        <f t="shared" si="63"/>
        <v>238342.74135676486</v>
      </c>
      <c r="N268" s="76" t="str">
        <f t="shared" si="64"/>
        <v/>
      </c>
      <c r="O268" s="1">
        <f t="shared" si="70"/>
        <v>159.65944590355394</v>
      </c>
      <c r="P268" s="2"/>
      <c r="Q268" s="10">
        <f t="shared" si="65"/>
        <v>13789.739631017484</v>
      </c>
      <c r="R268" s="76" t="str">
        <f t="shared" si="66"/>
        <v/>
      </c>
      <c r="S268" s="13" t="str">
        <f t="shared" si="55"/>
        <v/>
      </c>
      <c r="T268" s="29" t="s">
        <v>6</v>
      </c>
      <c r="U268" s="13" t="str">
        <f t="shared" si="56"/>
        <v/>
      </c>
      <c r="V268" s="28" t="s">
        <v>6</v>
      </c>
      <c r="W268" s="13" t="str">
        <f t="shared" si="57"/>
        <v/>
      </c>
      <c r="X268" s="110" t="s">
        <v>6</v>
      </c>
      <c r="Y268" t="b">
        <f t="shared" si="58"/>
        <v>1</v>
      </c>
      <c r="Z268" s="31"/>
    </row>
    <row r="269" spans="1:26">
      <c r="A269" s="67">
        <v>1</v>
      </c>
      <c r="B269" s="69">
        <f t="shared" si="71"/>
        <v>44126.75</v>
      </c>
      <c r="C269" s="77">
        <f t="shared" si="67"/>
        <v>1929.1904274484259</v>
      </c>
      <c r="D269" s="16"/>
      <c r="E269" s="79">
        <f t="shared" si="68"/>
        <v>299776.25383505452</v>
      </c>
      <c r="F269" s="76" t="str">
        <f t="shared" si="54"/>
        <v/>
      </c>
      <c r="G269" s="1">
        <f t="shared" si="59"/>
        <v>-948.28191405003417</v>
      </c>
      <c r="H269" s="1" t="str">
        <f t="shared" si="60"/>
        <v/>
      </c>
      <c r="I269" s="106">
        <f t="shared" si="61"/>
        <v>44766.300505773717</v>
      </c>
      <c r="J269" s="76" t="str">
        <f t="shared" si="62"/>
        <v/>
      </c>
      <c r="K269" s="1">
        <f t="shared" si="69"/>
        <v>2721.1247964576919</v>
      </c>
      <c r="L269" s="2"/>
      <c r="M269" s="7">
        <f t="shared" si="63"/>
        <v>241063.86615322257</v>
      </c>
      <c r="N269" s="76" t="str">
        <f t="shared" si="64"/>
        <v/>
      </c>
      <c r="O269" s="1">
        <f t="shared" si="70"/>
        <v>156.34754504077944</v>
      </c>
      <c r="P269" s="2"/>
      <c r="Q269" s="10">
        <f t="shared" si="65"/>
        <v>13946.087176058263</v>
      </c>
      <c r="R269" s="76" t="str">
        <f t="shared" si="66"/>
        <v/>
      </c>
      <c r="S269" s="13" t="str">
        <f t="shared" si="55"/>
        <v/>
      </c>
      <c r="T269" s="29" t="s">
        <v>6</v>
      </c>
      <c r="U269" s="13" t="str">
        <f t="shared" si="56"/>
        <v/>
      </c>
      <c r="V269" s="28" t="s">
        <v>6</v>
      </c>
      <c r="W269" s="13" t="str">
        <f t="shared" si="57"/>
        <v/>
      </c>
      <c r="X269" s="110" t="s">
        <v>6</v>
      </c>
      <c r="Y269" t="b">
        <f t="shared" si="58"/>
        <v>1</v>
      </c>
      <c r="Z269" s="31"/>
    </row>
    <row r="270" spans="1:26">
      <c r="A270" s="67">
        <v>1</v>
      </c>
      <c r="B270" s="69">
        <f t="shared" si="71"/>
        <v>44127.75</v>
      </c>
      <c r="C270" s="77">
        <f t="shared" si="67"/>
        <v>1843.7347132654395</v>
      </c>
      <c r="D270" s="16"/>
      <c r="E270" s="79">
        <f t="shared" si="68"/>
        <v>301619.98854831996</v>
      </c>
      <c r="F270" s="76" t="str">
        <f t="shared" si="54"/>
        <v/>
      </c>
      <c r="G270" s="1">
        <f t="shared" si="59"/>
        <v>-971.3044652855599</v>
      </c>
      <c r="H270" s="1" t="str">
        <f t="shared" si="60"/>
        <v/>
      </c>
      <c r="I270" s="106">
        <f t="shared" si="61"/>
        <v>43794.996040488157</v>
      </c>
      <c r="J270" s="76" t="str">
        <f t="shared" si="62"/>
        <v/>
      </c>
      <c r="K270" s="1">
        <f t="shared" si="69"/>
        <v>2662.0839412711498</v>
      </c>
      <c r="L270" s="2"/>
      <c r="M270" s="7">
        <f t="shared" si="63"/>
        <v>243725.95009449372</v>
      </c>
      <c r="N270" s="76" t="str">
        <f t="shared" si="64"/>
        <v/>
      </c>
      <c r="O270" s="1">
        <f t="shared" si="70"/>
        <v>152.95523727983417</v>
      </c>
      <c r="P270" s="2"/>
      <c r="Q270" s="10">
        <f t="shared" si="65"/>
        <v>14099.042413338097</v>
      </c>
      <c r="R270" s="76" t="str">
        <f t="shared" si="66"/>
        <v/>
      </c>
      <c r="S270" s="13" t="str">
        <f t="shared" si="55"/>
        <v/>
      </c>
      <c r="T270" s="29" t="s">
        <v>6</v>
      </c>
      <c r="U270" s="13" t="str">
        <f t="shared" si="56"/>
        <v/>
      </c>
      <c r="V270" s="28" t="s">
        <v>6</v>
      </c>
      <c r="W270" s="13" t="str">
        <f t="shared" si="57"/>
        <v/>
      </c>
      <c r="X270" s="110" t="s">
        <v>6</v>
      </c>
      <c r="Y270" t="b">
        <f t="shared" si="58"/>
        <v>1</v>
      </c>
      <c r="Z270" s="31"/>
    </row>
    <row r="271" spans="1:26">
      <c r="A271" s="67">
        <v>1</v>
      </c>
      <c r="B271" s="69">
        <f t="shared" si="71"/>
        <v>44128.75</v>
      </c>
      <c r="C271" s="77">
        <f t="shared" si="67"/>
        <v>1759.7168246555957</v>
      </c>
      <c r="D271" s="16"/>
      <c r="E271" s="79">
        <f t="shared" si="68"/>
        <v>303379.70537297556</v>
      </c>
      <c r="F271" s="76" t="str">
        <f t="shared" si="54"/>
        <v/>
      </c>
      <c r="G271" s="1">
        <f t="shared" si="59"/>
        <v>-991.58556935412901</v>
      </c>
      <c r="H271" s="1" t="str">
        <f t="shared" si="60"/>
        <v/>
      </c>
      <c r="I271" s="106">
        <f t="shared" si="61"/>
        <v>42803.410471134026</v>
      </c>
      <c r="J271" s="76" t="str">
        <f t="shared" si="62"/>
        <v/>
      </c>
      <c r="K271" s="1">
        <f t="shared" si="69"/>
        <v>2601.8102968088128</v>
      </c>
      <c r="L271" s="2"/>
      <c r="M271" s="7">
        <f t="shared" si="63"/>
        <v>246327.76039130252</v>
      </c>
      <c r="N271" s="76" t="str">
        <f t="shared" si="64"/>
        <v/>
      </c>
      <c r="O271" s="1">
        <f t="shared" si="70"/>
        <v>149.4920972009173</v>
      </c>
      <c r="P271" s="2"/>
      <c r="Q271" s="10">
        <f t="shared" si="65"/>
        <v>14248.534510539013</v>
      </c>
      <c r="R271" s="76" t="str">
        <f t="shared" si="66"/>
        <v/>
      </c>
      <c r="S271" s="13" t="str">
        <f t="shared" si="55"/>
        <v/>
      </c>
      <c r="T271" s="29" t="s">
        <v>6</v>
      </c>
      <c r="U271" s="13" t="str">
        <f t="shared" si="56"/>
        <v/>
      </c>
      <c r="V271" s="28" t="s">
        <v>6</v>
      </c>
      <c r="W271" s="13" t="str">
        <f t="shared" si="57"/>
        <v/>
      </c>
      <c r="X271" s="110" t="s">
        <v>6</v>
      </c>
      <c r="Y271" t="b">
        <f t="shared" si="58"/>
        <v>1</v>
      </c>
      <c r="Z271" s="31"/>
    </row>
    <row r="272" spans="1:26">
      <c r="A272" s="67">
        <v>1</v>
      </c>
      <c r="B272" s="69">
        <f t="shared" si="71"/>
        <v>44129.75</v>
      </c>
      <c r="C272" s="77">
        <f t="shared" si="67"/>
        <v>1677.3200804502121</v>
      </c>
      <c r="D272" s="16"/>
      <c r="E272" s="79">
        <f t="shared" si="68"/>
        <v>305057.02545342577</v>
      </c>
      <c r="F272" s="76" t="str">
        <f t="shared" si="54"/>
        <v/>
      </c>
      <c r="G272" s="1">
        <f t="shared" si="59"/>
        <v>-1009.1185503047925</v>
      </c>
      <c r="H272" s="1" t="str">
        <f t="shared" si="60"/>
        <v/>
      </c>
      <c r="I272" s="106">
        <f t="shared" si="61"/>
        <v>41794.291920829237</v>
      </c>
      <c r="J272" s="76" t="str">
        <f t="shared" si="62"/>
        <v/>
      </c>
      <c r="K272" s="1">
        <f t="shared" si="69"/>
        <v>2540.4709080548628</v>
      </c>
      <c r="L272" s="2"/>
      <c r="M272" s="7">
        <f t="shared" si="63"/>
        <v>248868.23129935737</v>
      </c>
      <c r="N272" s="76" t="str">
        <f t="shared" si="64"/>
        <v/>
      </c>
      <c r="O272" s="1">
        <f t="shared" si="70"/>
        <v>145.96772270017169</v>
      </c>
      <c r="P272" s="2"/>
      <c r="Q272" s="10">
        <f t="shared" si="65"/>
        <v>14394.502233239185</v>
      </c>
      <c r="R272" s="76" t="str">
        <f t="shared" si="66"/>
        <v/>
      </c>
      <c r="S272" s="13" t="str">
        <f t="shared" si="55"/>
        <v/>
      </c>
      <c r="T272" s="29" t="s">
        <v>6</v>
      </c>
      <c r="U272" s="13" t="str">
        <f t="shared" si="56"/>
        <v/>
      </c>
      <c r="V272" s="28" t="s">
        <v>6</v>
      </c>
      <c r="W272" s="13" t="str">
        <f t="shared" si="57"/>
        <v/>
      </c>
      <c r="X272" s="110" t="s">
        <v>6</v>
      </c>
      <c r="Y272" t="b">
        <f t="shared" si="58"/>
        <v>1</v>
      </c>
      <c r="Z272" s="31"/>
    </row>
    <row r="273" spans="1:26">
      <c r="A273" s="67">
        <v>1</v>
      </c>
      <c r="B273" s="69">
        <f t="shared" si="71"/>
        <v>44130.75</v>
      </c>
      <c r="C273" s="77">
        <f t="shared" si="67"/>
        <v>1596.7111459735315</v>
      </c>
      <c r="D273" s="16"/>
      <c r="E273" s="79">
        <f t="shared" si="68"/>
        <v>306653.7365993993</v>
      </c>
      <c r="F273" s="76" t="str">
        <f t="shared" si="54"/>
        <v/>
      </c>
      <c r="G273" s="1">
        <f t="shared" si="59"/>
        <v>-1023.9127830936119</v>
      </c>
      <c r="H273" s="1" t="str">
        <f t="shared" si="60"/>
        <v/>
      </c>
      <c r="I273" s="106">
        <f t="shared" si="61"/>
        <v>40770.379137735625</v>
      </c>
      <c r="J273" s="76" t="str">
        <f t="shared" si="62"/>
        <v/>
      </c>
      <c r="K273" s="1">
        <f t="shared" si="69"/>
        <v>2478.2322501356834</v>
      </c>
      <c r="L273" s="2"/>
      <c r="M273" s="7">
        <f t="shared" si="63"/>
        <v>251346.46354949306</v>
      </c>
      <c r="N273" s="76" t="str">
        <f t="shared" si="64"/>
        <v/>
      </c>
      <c r="O273" s="1">
        <f t="shared" si="70"/>
        <v>142.39167893144634</v>
      </c>
      <c r="P273" s="2"/>
      <c r="Q273" s="10">
        <f t="shared" si="65"/>
        <v>14536.893912170632</v>
      </c>
      <c r="R273" s="76" t="str">
        <f t="shared" si="66"/>
        <v/>
      </c>
      <c r="S273" s="13" t="str">
        <f t="shared" si="55"/>
        <v/>
      </c>
      <c r="T273" s="29" t="s">
        <v>6</v>
      </c>
      <c r="U273" s="13" t="str">
        <f t="shared" si="56"/>
        <v/>
      </c>
      <c r="V273" s="28" t="s">
        <v>6</v>
      </c>
      <c r="W273" s="13" t="str">
        <f t="shared" si="57"/>
        <v/>
      </c>
      <c r="X273" s="110" t="s">
        <v>6</v>
      </c>
      <c r="Y273" t="b">
        <f t="shared" si="58"/>
        <v>1</v>
      </c>
      <c r="Z273" s="31"/>
    </row>
    <row r="274" spans="1:26">
      <c r="A274" s="67">
        <v>1</v>
      </c>
      <c r="B274" s="69">
        <f t="shared" si="71"/>
        <v>44131.75</v>
      </c>
      <c r="C274" s="77">
        <f t="shared" si="67"/>
        <v>1518.0396145409322</v>
      </c>
      <c r="D274" s="16"/>
      <c r="E274" s="79">
        <f t="shared" si="68"/>
        <v>308171.77621394023</v>
      </c>
      <c r="F274" s="76" t="str">
        <f t="shared" si="54"/>
        <v/>
      </c>
      <c r="G274" s="1">
        <f t="shared" si="59"/>
        <v>-1035.9931174061262</v>
      </c>
      <c r="H274" s="1" t="str">
        <f t="shared" si="60"/>
        <v/>
      </c>
      <c r="I274" s="106">
        <f t="shared" si="61"/>
        <v>39734.386020329497</v>
      </c>
      <c r="J274" s="76" t="str">
        <f t="shared" si="62"/>
        <v/>
      </c>
      <c r="K274" s="1">
        <f t="shared" si="69"/>
        <v>2415.2592876866261</v>
      </c>
      <c r="L274" s="2"/>
      <c r="M274" s="7">
        <f t="shared" si="63"/>
        <v>253761.7228371797</v>
      </c>
      <c r="N274" s="76" t="str">
        <f t="shared" si="64"/>
        <v/>
      </c>
      <c r="O274" s="1">
        <f t="shared" si="70"/>
        <v>138.77344426037493</v>
      </c>
      <c r="P274" s="2"/>
      <c r="Q274" s="10">
        <f t="shared" si="65"/>
        <v>14675.667356431006</v>
      </c>
      <c r="R274" s="76" t="str">
        <f t="shared" si="66"/>
        <v/>
      </c>
      <c r="S274" s="13" t="str">
        <f t="shared" si="55"/>
        <v/>
      </c>
      <c r="T274" s="29" t="s">
        <v>6</v>
      </c>
      <c r="U274" s="13" t="str">
        <f t="shared" si="56"/>
        <v/>
      </c>
      <c r="V274" s="28" t="s">
        <v>6</v>
      </c>
      <c r="W274" s="13" t="str">
        <f t="shared" si="57"/>
        <v/>
      </c>
      <c r="X274" s="110" t="s">
        <v>6</v>
      </c>
      <c r="Y274" t="b">
        <f t="shared" si="58"/>
        <v>1</v>
      </c>
      <c r="Z274" s="31"/>
    </row>
    <row r="275" spans="1:26">
      <c r="A275" s="67">
        <v>1</v>
      </c>
      <c r="B275" s="69">
        <f t="shared" si="71"/>
        <v>44132.75</v>
      </c>
      <c r="C275" s="77">
        <f t="shared" si="67"/>
        <v>1441.4377807183773</v>
      </c>
      <c r="D275" s="16"/>
      <c r="E275" s="79">
        <f t="shared" si="68"/>
        <v>309613.21399465861</v>
      </c>
      <c r="F275" s="76" t="str">
        <f t="shared" si="54"/>
        <v/>
      </c>
      <c r="G275" s="1">
        <f t="shared" si="59"/>
        <v>-1045.3991560989191</v>
      </c>
      <c r="H275" s="1" t="str">
        <f t="shared" si="60"/>
        <v/>
      </c>
      <c r="I275" s="106">
        <f t="shared" si="61"/>
        <v>38688.986864230581</v>
      </c>
      <c r="J275" s="76" t="str">
        <f t="shared" si="62"/>
        <v/>
      </c>
      <c r="K275" s="1">
        <f t="shared" si="69"/>
        <v>2351.7145780787855</v>
      </c>
      <c r="L275" s="2"/>
      <c r="M275" s="7">
        <f t="shared" si="63"/>
        <v>256113.43741525849</v>
      </c>
      <c r="N275" s="76" t="str">
        <f t="shared" si="64"/>
        <v/>
      </c>
      <c r="O275" s="1">
        <f t="shared" si="70"/>
        <v>135.12235873851708</v>
      </c>
      <c r="P275" s="2"/>
      <c r="Q275" s="10">
        <f t="shared" si="65"/>
        <v>14810.789715169523</v>
      </c>
      <c r="R275" s="76" t="str">
        <f t="shared" si="66"/>
        <v/>
      </c>
      <c r="S275" s="13" t="str">
        <f t="shared" si="55"/>
        <v/>
      </c>
      <c r="T275" s="29" t="s">
        <v>6</v>
      </c>
      <c r="U275" s="13" t="str">
        <f t="shared" si="56"/>
        <v/>
      </c>
      <c r="V275" s="28" t="s">
        <v>6</v>
      </c>
      <c r="W275" s="13" t="str">
        <f t="shared" si="57"/>
        <v/>
      </c>
      <c r="X275" s="110" t="s">
        <v>6</v>
      </c>
      <c r="Y275" t="b">
        <f t="shared" si="58"/>
        <v>1</v>
      </c>
      <c r="Z275" s="31"/>
    </row>
    <row r="276" spans="1:26">
      <c r="A276" s="67">
        <v>1</v>
      </c>
      <c r="B276" s="69">
        <f t="shared" si="71"/>
        <v>44133.75</v>
      </c>
      <c r="C276" s="77">
        <f t="shared" si="67"/>
        <v>1367.0205984159838</v>
      </c>
      <c r="D276" s="16"/>
      <c r="E276" s="79">
        <f t="shared" si="68"/>
        <v>310980.23459307459</v>
      </c>
      <c r="F276" s="76" t="str">
        <f t="shared" si="54"/>
        <v/>
      </c>
      <c r="G276" s="1">
        <f t="shared" si="59"/>
        <v>-1052.1844035493948</v>
      </c>
      <c r="H276" s="1" t="str">
        <f t="shared" si="60"/>
        <v/>
      </c>
      <c r="I276" s="106">
        <f t="shared" si="61"/>
        <v>37636.802460681189</v>
      </c>
      <c r="J276" s="76" t="str">
        <f t="shared" si="62"/>
        <v/>
      </c>
      <c r="K276" s="1">
        <f t="shared" si="69"/>
        <v>2287.7574264134378</v>
      </c>
      <c r="L276" s="2"/>
      <c r="M276" s="7">
        <f t="shared" si="63"/>
        <v>258401.19484167194</v>
      </c>
      <c r="N276" s="76" t="str">
        <f t="shared" si="64"/>
        <v/>
      </c>
      <c r="O276" s="1">
        <f t="shared" si="70"/>
        <v>131.44757555191163</v>
      </c>
      <c r="P276" s="2"/>
      <c r="Q276" s="10">
        <f t="shared" si="65"/>
        <v>14942.237290721436</v>
      </c>
      <c r="R276" s="76" t="str">
        <f t="shared" si="66"/>
        <v/>
      </c>
      <c r="S276" s="13" t="str">
        <f t="shared" si="55"/>
        <v/>
      </c>
      <c r="T276" s="29" t="s">
        <v>6</v>
      </c>
      <c r="U276" s="13" t="str">
        <f t="shared" si="56"/>
        <v/>
      </c>
      <c r="V276" s="28" t="s">
        <v>6</v>
      </c>
      <c r="W276" s="13" t="str">
        <f t="shared" si="57"/>
        <v/>
      </c>
      <c r="X276" s="110" t="s">
        <v>6</v>
      </c>
      <c r="Y276" t="b">
        <f t="shared" si="58"/>
        <v>1</v>
      </c>
      <c r="Z276" s="31"/>
    </row>
    <row r="277" spans="1:26">
      <c r="A277" s="67">
        <v>1</v>
      </c>
      <c r="B277" s="69">
        <f t="shared" si="71"/>
        <v>44134.75</v>
      </c>
      <c r="C277" s="77">
        <f t="shared" si="67"/>
        <v>1294.8858142189565</v>
      </c>
      <c r="D277" s="16"/>
      <c r="E277" s="79">
        <f t="shared" si="68"/>
        <v>312275.12040729355</v>
      </c>
      <c r="F277" s="76" t="str">
        <f t="shared" si="54"/>
        <v/>
      </c>
      <c r="G277" s="1">
        <f t="shared" si="59"/>
        <v>-1056.4153007866078</v>
      </c>
      <c r="H277" s="1" t="str">
        <f t="shared" si="60"/>
        <v/>
      </c>
      <c r="I277" s="106">
        <f t="shared" si="61"/>
        <v>36580.387159894584</v>
      </c>
      <c r="J277" s="76" t="str">
        <f t="shared" si="62"/>
        <v/>
      </c>
      <c r="K277" s="1">
        <f t="shared" si="69"/>
        <v>2223.5430991661601</v>
      </c>
      <c r="L277" s="2"/>
      <c r="M277" s="7">
        <f t="shared" si="63"/>
        <v>260624.73794083809</v>
      </c>
      <c r="N277" s="76" t="str">
        <f t="shared" si="64"/>
        <v/>
      </c>
      <c r="O277" s="1">
        <f t="shared" si="70"/>
        <v>127.75801583946232</v>
      </c>
      <c r="P277" s="2"/>
      <c r="Q277" s="10">
        <f t="shared" si="65"/>
        <v>15069.995306560899</v>
      </c>
      <c r="R277" s="76" t="str">
        <f t="shared" si="66"/>
        <v/>
      </c>
      <c r="S277" s="13" t="str">
        <f t="shared" si="55"/>
        <v/>
      </c>
      <c r="T277" s="29" t="s">
        <v>6</v>
      </c>
      <c r="U277" s="13" t="str">
        <f t="shared" si="56"/>
        <v/>
      </c>
      <c r="V277" s="28" t="s">
        <v>6</v>
      </c>
      <c r="W277" s="13" t="str">
        <f t="shared" si="57"/>
        <v/>
      </c>
      <c r="X277" s="110" t="s">
        <v>6</v>
      </c>
      <c r="Y277" t="b">
        <f t="shared" si="58"/>
        <v>1</v>
      </c>
      <c r="Z277" s="31"/>
    </row>
    <row r="278" spans="1:26">
      <c r="A278" s="67">
        <v>1</v>
      </c>
      <c r="B278" s="69">
        <f t="shared" si="71"/>
        <v>44135.75</v>
      </c>
      <c r="C278" s="77">
        <f t="shared" si="67"/>
        <v>1225.1142640395556</v>
      </c>
      <c r="D278" s="16"/>
      <c r="E278" s="79">
        <f t="shared" si="68"/>
        <v>313500.23467133311</v>
      </c>
      <c r="F278" s="76" t="str">
        <f t="shared" si="54"/>
        <v/>
      </c>
      <c r="G278" s="1">
        <f t="shared" si="59"/>
        <v>-1058.1701654403378</v>
      </c>
      <c r="H278" s="1" t="str">
        <f t="shared" si="60"/>
        <v/>
      </c>
      <c r="I278" s="106">
        <f t="shared" si="61"/>
        <v>35522.216994454247</v>
      </c>
      <c r="J278" s="76" t="str">
        <f t="shared" si="62"/>
        <v/>
      </c>
      <c r="K278" s="1">
        <f t="shared" si="69"/>
        <v>2159.2221022662693</v>
      </c>
      <c r="L278" s="2"/>
      <c r="M278" s="7">
        <f t="shared" si="63"/>
        <v>262783.96004310437</v>
      </c>
      <c r="N278" s="76" t="str">
        <f t="shared" si="64"/>
        <v/>
      </c>
      <c r="O278" s="1">
        <f t="shared" si="70"/>
        <v>124.06232721358057</v>
      </c>
      <c r="P278" s="2"/>
      <c r="Q278" s="10">
        <f t="shared" si="65"/>
        <v>15194.057633774479</v>
      </c>
      <c r="R278" s="76" t="str">
        <f t="shared" si="66"/>
        <v/>
      </c>
      <c r="S278" s="13" t="str">
        <f t="shared" si="55"/>
        <v/>
      </c>
      <c r="T278" s="29" t="s">
        <v>6</v>
      </c>
      <c r="U278" s="13" t="str">
        <f t="shared" si="56"/>
        <v/>
      </c>
      <c r="V278" s="28" t="s">
        <v>6</v>
      </c>
      <c r="W278" s="13" t="str">
        <f t="shared" si="57"/>
        <v/>
      </c>
      <c r="X278" s="110" t="s">
        <v>6</v>
      </c>
      <c r="Y278" t="b">
        <f t="shared" si="58"/>
        <v>1</v>
      </c>
      <c r="Z278" s="31"/>
    </row>
    <row r="279" spans="1:26">
      <c r="A279" s="67">
        <v>1</v>
      </c>
      <c r="B279" s="69">
        <f t="shared" si="71"/>
        <v>44136.75</v>
      </c>
      <c r="C279" s="77">
        <f t="shared" si="67"/>
        <v>1157.7703192238114</v>
      </c>
      <c r="D279" s="16"/>
      <c r="E279" s="79">
        <f t="shared" si="68"/>
        <v>314658.00499055692</v>
      </c>
      <c r="F279" s="76" t="str">
        <f t="shared" si="54"/>
        <v/>
      </c>
      <c r="G279" s="1">
        <f t="shared" si="59"/>
        <v>-1057.5380552822094</v>
      </c>
      <c r="H279" s="1" t="str">
        <f t="shared" si="60"/>
        <v/>
      </c>
      <c r="I279" s="106">
        <f t="shared" si="61"/>
        <v>34464.678939172038</v>
      </c>
      <c r="J279" s="76" t="str">
        <f t="shared" si="62"/>
        <v/>
      </c>
      <c r="K279" s="1">
        <f t="shared" si="69"/>
        <v>2094.9395282560513</v>
      </c>
      <c r="L279" s="2"/>
      <c r="M279" s="7">
        <f t="shared" si="63"/>
        <v>264878.89957136044</v>
      </c>
      <c r="N279" s="76" t="str">
        <f t="shared" si="64"/>
        <v/>
      </c>
      <c r="O279" s="1">
        <f t="shared" si="70"/>
        <v>120.36884624994256</v>
      </c>
      <c r="P279" s="2"/>
      <c r="Q279" s="10">
        <f t="shared" si="65"/>
        <v>15314.426480024422</v>
      </c>
      <c r="R279" s="76" t="str">
        <f t="shared" si="66"/>
        <v/>
      </c>
      <c r="S279" s="13" t="str">
        <f t="shared" si="55"/>
        <v/>
      </c>
      <c r="T279" s="29" t="s">
        <v>6</v>
      </c>
      <c r="U279" s="13" t="str">
        <f t="shared" si="56"/>
        <v/>
      </c>
      <c r="V279" s="28" t="s">
        <v>6</v>
      </c>
      <c r="W279" s="13" t="str">
        <f t="shared" si="57"/>
        <v/>
      </c>
      <c r="X279" s="110" t="s">
        <v>6</v>
      </c>
      <c r="Y279" t="b">
        <f t="shared" si="58"/>
        <v>1</v>
      </c>
      <c r="Z279" s="31"/>
    </row>
    <row r="280" spans="1:26">
      <c r="A280" s="67">
        <v>1</v>
      </c>
      <c r="B280" s="69">
        <f t="shared" si="71"/>
        <v>44137.75</v>
      </c>
      <c r="C280" s="77">
        <f t="shared" si="67"/>
        <v>1092.9024667147896</v>
      </c>
      <c r="D280" s="16"/>
      <c r="E280" s="79">
        <f t="shared" si="68"/>
        <v>315750.90745727171</v>
      </c>
      <c r="F280" s="76" t="str">
        <f t="shared" si="54"/>
        <v/>
      </c>
      <c r="G280" s="1">
        <f t="shared" si="59"/>
        <v>-1054.6175744457296</v>
      </c>
      <c r="H280" s="1" t="str">
        <f t="shared" si="60"/>
        <v/>
      </c>
      <c r="I280" s="106">
        <f t="shared" si="61"/>
        <v>33410.061364726309</v>
      </c>
      <c r="J280" s="76" t="str">
        <f t="shared" si="62"/>
        <v/>
      </c>
      <c r="K280" s="1">
        <f t="shared" si="69"/>
        <v>2030.8344760140369</v>
      </c>
      <c r="L280" s="2"/>
      <c r="M280" s="7">
        <f t="shared" si="63"/>
        <v>266909.73404737446</v>
      </c>
      <c r="N280" s="76" t="str">
        <f t="shared" si="64"/>
        <v/>
      </c>
      <c r="O280" s="1">
        <f t="shared" si="70"/>
        <v>116.68556514655577</v>
      </c>
      <c r="P280" s="2"/>
      <c r="Q280" s="10">
        <f t="shared" si="65"/>
        <v>15431.112045170978</v>
      </c>
      <c r="R280" s="76" t="str">
        <f t="shared" si="66"/>
        <v/>
      </c>
      <c r="S280" s="13" t="str">
        <f t="shared" si="55"/>
        <v/>
      </c>
      <c r="T280" s="29" t="s">
        <v>6</v>
      </c>
      <c r="U280" s="13" t="str">
        <f t="shared" si="56"/>
        <v/>
      </c>
      <c r="V280" s="28" t="s">
        <v>6</v>
      </c>
      <c r="W280" s="13" t="str">
        <f t="shared" si="57"/>
        <v/>
      </c>
      <c r="X280" s="28" t="s">
        <v>6</v>
      </c>
      <c r="Y280" t="b">
        <f t="shared" si="58"/>
        <v>1</v>
      </c>
      <c r="Z280" s="31"/>
    </row>
    <row r="281" spans="1:26">
      <c r="A281" s="67">
        <v>1</v>
      </c>
      <c r="B281" s="69">
        <f t="shared" si="71"/>
        <v>44138.75</v>
      </c>
      <c r="C281" s="77">
        <f t="shared" si="67"/>
        <v>1030.544006739452</v>
      </c>
      <c r="D281" s="16"/>
      <c r="E281" s="79">
        <f t="shared" si="68"/>
        <v>316781.45146401116</v>
      </c>
      <c r="F281" s="76" t="str">
        <f t="shared" si="54"/>
        <v/>
      </c>
      <c r="G281" s="1">
        <f t="shared" si="59"/>
        <v>-1049.5156413186871</v>
      </c>
      <c r="H281" s="1" t="str">
        <f t="shared" si="60"/>
        <v/>
      </c>
      <c r="I281" s="106">
        <f t="shared" si="61"/>
        <v>32360.54572340762</v>
      </c>
      <c r="J281" s="76" t="str">
        <f t="shared" si="62"/>
        <v/>
      </c>
      <c r="K281" s="1">
        <f t="shared" si="69"/>
        <v>1967.0395453720878</v>
      </c>
      <c r="L281" s="2"/>
      <c r="M281" s="7">
        <f t="shared" si="63"/>
        <v>268876.77359274653</v>
      </c>
      <c r="N281" s="76" t="str">
        <f t="shared" si="64"/>
        <v/>
      </c>
      <c r="O281" s="1">
        <f t="shared" si="70"/>
        <v>113.02010268599544</v>
      </c>
      <c r="P281" s="2"/>
      <c r="Q281" s="10">
        <f t="shared" si="65"/>
        <v>15544.132147856973</v>
      </c>
      <c r="R281" s="76" t="str">
        <f t="shared" si="66"/>
        <v/>
      </c>
      <c r="S281" s="13" t="str">
        <f t="shared" si="55"/>
        <v/>
      </c>
      <c r="T281" s="29" t="s">
        <v>6</v>
      </c>
      <c r="U281" s="13" t="str">
        <f t="shared" si="56"/>
        <v/>
      </c>
      <c r="V281" s="28" t="s">
        <v>6</v>
      </c>
      <c r="W281" s="13" t="str">
        <f t="shared" si="57"/>
        <v/>
      </c>
      <c r="X281" s="28" t="s">
        <v>6</v>
      </c>
      <c r="Y281" t="b">
        <f t="shared" si="58"/>
        <v>1</v>
      </c>
      <c r="Z281" s="31"/>
    </row>
    <row r="282" spans="1:26">
      <c r="A282" s="67">
        <v>1</v>
      </c>
      <c r="B282" s="69">
        <f t="shared" si="71"/>
        <v>44139.75</v>
      </c>
      <c r="C282" s="77">
        <f t="shared" si="67"/>
        <v>970.71385077229934</v>
      </c>
      <c r="D282" s="16"/>
      <c r="E282" s="79">
        <f t="shared" si="68"/>
        <v>317752.16531478346</v>
      </c>
      <c r="F282" s="76" t="str">
        <f t="shared" si="54"/>
        <v/>
      </c>
      <c r="G282" s="1">
        <f t="shared" si="59"/>
        <v>-1042.3462366279234</v>
      </c>
      <c r="H282" s="1" t="str">
        <f t="shared" si="60"/>
        <v/>
      </c>
      <c r="I282" s="106">
        <f t="shared" si="61"/>
        <v>31318.199486779697</v>
      </c>
      <c r="J282" s="76" t="str">
        <f t="shared" si="62"/>
        <v/>
      </c>
      <c r="K282" s="1">
        <f t="shared" si="69"/>
        <v>1903.6804078302939</v>
      </c>
      <c r="L282" s="2"/>
      <c r="M282" s="7">
        <f t="shared" si="63"/>
        <v>270780.45400057681</v>
      </c>
      <c r="N282" s="76" t="str">
        <f t="shared" si="64"/>
        <v/>
      </c>
      <c r="O282" s="1">
        <f t="shared" si="70"/>
        <v>109.37967956998986</v>
      </c>
      <c r="P282" s="2"/>
      <c r="Q282" s="10">
        <f t="shared" si="65"/>
        <v>15653.511827426963</v>
      </c>
      <c r="R282" s="76" t="str">
        <f t="shared" si="66"/>
        <v/>
      </c>
      <c r="S282" s="13" t="str">
        <f t="shared" si="55"/>
        <v/>
      </c>
      <c r="T282" s="29" t="s">
        <v>6</v>
      </c>
      <c r="U282" s="13" t="str">
        <f t="shared" si="56"/>
        <v/>
      </c>
      <c r="V282" s="28" t="s">
        <v>6</v>
      </c>
      <c r="W282" s="13" t="str">
        <f t="shared" si="57"/>
        <v/>
      </c>
      <c r="X282" s="28" t="s">
        <v>6</v>
      </c>
      <c r="Y282" t="b">
        <f t="shared" si="58"/>
        <v>1</v>
      </c>
      <c r="Z282" s="31"/>
    </row>
    <row r="283" spans="1:26">
      <c r="A283" s="67">
        <v>1</v>
      </c>
      <c r="B283" s="69">
        <f t="shared" si="71"/>
        <v>44140.75</v>
      </c>
      <c r="C283" s="77">
        <f t="shared" si="67"/>
        <v>913.41740221146028</v>
      </c>
      <c r="D283" s="16"/>
      <c r="E283" s="79">
        <f t="shared" si="68"/>
        <v>318665.58271699492</v>
      </c>
      <c r="F283" s="76" t="str">
        <f t="shared" si="54"/>
        <v/>
      </c>
      <c r="G283" s="1">
        <f t="shared" si="59"/>
        <v>-1033.2291494198359</v>
      </c>
      <c r="H283" s="1" t="str">
        <f t="shared" si="60"/>
        <v/>
      </c>
      <c r="I283" s="106">
        <f t="shared" si="61"/>
        <v>30284.97033735986</v>
      </c>
      <c r="J283" s="76" t="str">
        <f t="shared" si="62"/>
        <v/>
      </c>
      <c r="K283" s="1">
        <f t="shared" si="69"/>
        <v>1840.8754534975901</v>
      </c>
      <c r="L283" s="2"/>
      <c r="M283" s="7">
        <f t="shared" si="63"/>
        <v>272621.32945407438</v>
      </c>
      <c r="N283" s="76" t="str">
        <f t="shared" si="64"/>
        <v/>
      </c>
      <c r="O283" s="1">
        <f t="shared" si="70"/>
        <v>105.77109813370322</v>
      </c>
      <c r="P283" s="2"/>
      <c r="Q283" s="10">
        <f t="shared" si="65"/>
        <v>15759.282925560667</v>
      </c>
      <c r="R283" s="76" t="str">
        <f t="shared" si="66"/>
        <v/>
      </c>
      <c r="S283" s="13" t="str">
        <f t="shared" si="55"/>
        <v/>
      </c>
      <c r="T283" s="29" t="s">
        <v>6</v>
      </c>
      <c r="U283" s="13" t="str">
        <f t="shared" si="56"/>
        <v/>
      </c>
      <c r="V283" s="28" t="s">
        <v>6</v>
      </c>
      <c r="W283" s="13" t="str">
        <f t="shared" si="57"/>
        <v/>
      </c>
      <c r="X283" s="28" t="s">
        <v>6</v>
      </c>
      <c r="Y283" t="b">
        <f t="shared" si="58"/>
        <v>1</v>
      </c>
      <c r="Z283" s="31"/>
    </row>
    <row r="284" spans="1:26">
      <c r="A284" s="67">
        <v>1</v>
      </c>
      <c r="B284" s="69">
        <f t="shared" si="71"/>
        <v>44141.75</v>
      </c>
      <c r="C284" s="77">
        <f t="shared" si="67"/>
        <v>858.64750224322779</v>
      </c>
      <c r="D284" s="16"/>
      <c r="E284" s="79">
        <f t="shared" si="68"/>
        <v>319524.23021923815</v>
      </c>
      <c r="F284" s="76" t="str">
        <f t="shared" si="54"/>
        <v/>
      </c>
      <c r="G284" s="1">
        <f t="shared" si="59"/>
        <v>-1022.2887375236578</v>
      </c>
      <c r="H284" s="1" t="str">
        <f t="shared" si="60"/>
        <v/>
      </c>
      <c r="I284" s="106">
        <f t="shared" si="61"/>
        <v>29262.681599836204</v>
      </c>
      <c r="J284" s="76" t="str">
        <f t="shared" si="62"/>
        <v/>
      </c>
      <c r="K284" s="1">
        <f t="shared" si="69"/>
        <v>1778.7355133777612</v>
      </c>
      <c r="L284" s="2"/>
      <c r="M284" s="7">
        <f t="shared" si="63"/>
        <v>274400.06496745214</v>
      </c>
      <c r="N284" s="76" t="str">
        <f t="shared" si="64"/>
        <v/>
      </c>
      <c r="O284" s="1">
        <f t="shared" si="70"/>
        <v>102.20072638913507</v>
      </c>
      <c r="P284" s="2"/>
      <c r="Q284" s="10">
        <f t="shared" si="65"/>
        <v>15861.483651949802</v>
      </c>
      <c r="R284" s="76" t="str">
        <f t="shared" si="66"/>
        <v/>
      </c>
      <c r="S284" s="13" t="str">
        <f t="shared" si="55"/>
        <v/>
      </c>
      <c r="T284" s="29" t="s">
        <v>6</v>
      </c>
      <c r="U284" s="13" t="str">
        <f t="shared" si="56"/>
        <v/>
      </c>
      <c r="V284" s="28" t="s">
        <v>6</v>
      </c>
      <c r="W284" s="13" t="str">
        <f t="shared" si="57"/>
        <v/>
      </c>
      <c r="X284" s="28" t="s">
        <v>6</v>
      </c>
      <c r="Y284" t="b">
        <f t="shared" si="58"/>
        <v>1</v>
      </c>
      <c r="Z284" s="31"/>
    </row>
    <row r="285" spans="1:26">
      <c r="A285" s="67">
        <v>1</v>
      </c>
      <c r="B285" s="69">
        <f t="shared" si="71"/>
        <v>44142.75</v>
      </c>
      <c r="C285" s="77">
        <f t="shared" si="67"/>
        <v>806.38542377291014</v>
      </c>
      <c r="D285" s="16"/>
      <c r="E285" s="79">
        <f t="shared" si="68"/>
        <v>320330.61564301106</v>
      </c>
      <c r="F285" s="76" t="str">
        <f t="shared" si="54"/>
        <v/>
      </c>
      <c r="G285" s="1">
        <f t="shared" si="59"/>
        <v>-1009.6527177163829</v>
      </c>
      <c r="H285" s="1" t="str">
        <f t="shared" si="60"/>
        <v/>
      </c>
      <c r="I285" s="106">
        <f t="shared" si="61"/>
        <v>28253.028882119819</v>
      </c>
      <c r="J285" s="76" t="str">
        <f t="shared" si="62"/>
        <v/>
      </c>
      <c r="K285" s="1">
        <f t="shared" si="69"/>
        <v>1717.363655195408</v>
      </c>
      <c r="L285" s="2"/>
      <c r="M285" s="7">
        <f t="shared" si="63"/>
        <v>276117.42862264754</v>
      </c>
      <c r="N285" s="76" t="str">
        <f t="shared" si="64"/>
        <v/>
      </c>
      <c r="O285" s="1">
        <f t="shared" si="70"/>
        <v>98.674486293902092</v>
      </c>
      <c r="P285" s="2"/>
      <c r="Q285" s="10">
        <f t="shared" si="65"/>
        <v>15960.158138243703</v>
      </c>
      <c r="R285" s="76" t="str">
        <f t="shared" si="66"/>
        <v/>
      </c>
      <c r="S285" s="13" t="str">
        <f t="shared" si="55"/>
        <v/>
      </c>
      <c r="T285" s="29" t="s">
        <v>6</v>
      </c>
      <c r="U285" s="13" t="str">
        <f t="shared" si="56"/>
        <v/>
      </c>
      <c r="V285" s="28" t="s">
        <v>6</v>
      </c>
      <c r="W285" s="13" t="str">
        <f t="shared" si="57"/>
        <v/>
      </c>
      <c r="X285" s="28" t="s">
        <v>6</v>
      </c>
      <c r="Y285" t="b">
        <f t="shared" si="58"/>
        <v>1</v>
      </c>
      <c r="Z285" s="31"/>
    </row>
    <row r="286" spans="1:26">
      <c r="A286" s="67">
        <v>1</v>
      </c>
      <c r="B286" s="69">
        <f t="shared" si="71"/>
        <v>44143.75</v>
      </c>
      <c r="C286" s="77">
        <f t="shared" si="67"/>
        <v>756.60189697903115</v>
      </c>
      <c r="D286" s="16"/>
      <c r="E286" s="79">
        <f t="shared" si="68"/>
        <v>321087.21753999009</v>
      </c>
      <c r="F286" s="76" t="str">
        <f t="shared" si="54"/>
        <v/>
      </c>
      <c r="G286" s="1">
        <f t="shared" si="59"/>
        <v>-995.45099924154317</v>
      </c>
      <c r="H286" s="1" t="str">
        <f t="shared" si="60"/>
        <v/>
      </c>
      <c r="I286" s="106">
        <f t="shared" si="61"/>
        <v>27257.577882878275</v>
      </c>
      <c r="J286" s="76" t="str">
        <f t="shared" si="62"/>
        <v/>
      </c>
      <c r="K286" s="1">
        <f t="shared" si="69"/>
        <v>1656.8550501266152</v>
      </c>
      <c r="L286" s="2"/>
      <c r="M286" s="7">
        <f t="shared" si="63"/>
        <v>277774.28367277415</v>
      </c>
      <c r="N286" s="76" t="str">
        <f t="shared" si="64"/>
        <v/>
      </c>
      <c r="O286" s="1">
        <f t="shared" si="70"/>
        <v>95.197846093988019</v>
      </c>
      <c r="P286" s="2"/>
      <c r="Q286" s="10">
        <f t="shared" si="65"/>
        <v>16055.355984337692</v>
      </c>
      <c r="R286" s="76" t="str">
        <f t="shared" si="66"/>
        <v/>
      </c>
      <c r="S286" s="13" t="str">
        <f t="shared" si="55"/>
        <v/>
      </c>
      <c r="T286" s="29" t="s">
        <v>6</v>
      </c>
      <c r="U286" s="13" t="str">
        <f t="shared" si="56"/>
        <v/>
      </c>
      <c r="V286" s="28" t="s">
        <v>6</v>
      </c>
      <c r="W286" s="13" t="str">
        <f t="shared" si="57"/>
        <v/>
      </c>
      <c r="X286" s="28" t="s">
        <v>6</v>
      </c>
      <c r="Y286" t="b">
        <f t="shared" si="58"/>
        <v>1</v>
      </c>
      <c r="Z286" s="31"/>
    </row>
    <row r="287" spans="1:26">
      <c r="A287" s="67">
        <v>1</v>
      </c>
      <c r="B287" s="69">
        <f t="shared" si="71"/>
        <v>44144.75</v>
      </c>
      <c r="C287" s="77">
        <f t="shared" si="67"/>
        <v>709.25815100019099</v>
      </c>
      <c r="D287" s="16"/>
      <c r="E287" s="79">
        <f t="shared" si="68"/>
        <v>321796.47569099028</v>
      </c>
      <c r="F287" s="76" t="str">
        <f t="shared" si="54"/>
        <v/>
      </c>
      <c r="G287" s="1">
        <f t="shared" si="59"/>
        <v>-979.81457262049719</v>
      </c>
      <c r="H287" s="1" t="str">
        <f t="shared" si="60"/>
        <v/>
      </c>
      <c r="I287" s="106">
        <f t="shared" si="61"/>
        <v>26277.763310257778</v>
      </c>
      <c r="J287" s="76" t="str">
        <f t="shared" si="62"/>
        <v/>
      </c>
      <c r="K287" s="1">
        <f t="shared" si="69"/>
        <v>1597.2969070733523</v>
      </c>
      <c r="L287" s="2"/>
      <c r="M287" s="7">
        <f t="shared" si="63"/>
        <v>279371.5805798475</v>
      </c>
      <c r="N287" s="76" t="str">
        <f t="shared" si="64"/>
        <v/>
      </c>
      <c r="O287" s="1">
        <f t="shared" si="70"/>
        <v>91.775816547350871</v>
      </c>
      <c r="P287" s="2"/>
      <c r="Q287" s="10">
        <f t="shared" si="65"/>
        <v>16147.131800885043</v>
      </c>
      <c r="R287" s="76" t="str">
        <f t="shared" si="66"/>
        <v/>
      </c>
      <c r="S287" s="13" t="str">
        <f t="shared" si="55"/>
        <v/>
      </c>
      <c r="T287" s="29" t="s">
        <v>6</v>
      </c>
      <c r="U287" s="13" t="str">
        <f t="shared" si="56"/>
        <v/>
      </c>
      <c r="V287" s="28" t="s">
        <v>6</v>
      </c>
      <c r="W287" s="13" t="str">
        <f t="shared" si="57"/>
        <v/>
      </c>
      <c r="X287" s="28" t="s">
        <v>6</v>
      </c>
      <c r="Y287" t="b">
        <f t="shared" si="58"/>
        <v>1</v>
      </c>
      <c r="Z287" s="31"/>
    </row>
    <row r="288" spans="1:26">
      <c r="A288" s="67">
        <v>1</v>
      </c>
      <c r="B288" s="69">
        <f t="shared" si="71"/>
        <v>44145.75</v>
      </c>
      <c r="C288" s="77">
        <f t="shared" si="67"/>
        <v>664.30695741658565</v>
      </c>
      <c r="D288" s="16"/>
      <c r="E288" s="79">
        <f t="shared" si="68"/>
        <v>322460.78264840686</v>
      </c>
      <c r="F288" s="76" t="str">
        <f t="shared" si="54"/>
        <v/>
      </c>
      <c r="G288" s="1">
        <f t="shared" si="59"/>
        <v>-962.87446388812873</v>
      </c>
      <c r="H288" s="1" t="str">
        <f t="shared" si="60"/>
        <v/>
      </c>
      <c r="I288" s="106">
        <f t="shared" si="61"/>
        <v>25314.888846369649</v>
      </c>
      <c r="J288" s="76" t="str">
        <f t="shared" si="62"/>
        <v/>
      </c>
      <c r="K288" s="1">
        <f t="shared" si="69"/>
        <v>1538.7684705047784</v>
      </c>
      <c r="L288" s="2"/>
      <c r="M288" s="7">
        <f t="shared" si="63"/>
        <v>280910.34905035229</v>
      </c>
      <c r="N288" s="76" t="str">
        <f t="shared" si="64"/>
        <v/>
      </c>
      <c r="O288" s="1">
        <f t="shared" si="70"/>
        <v>88.412950799890922</v>
      </c>
      <c r="P288" s="2"/>
      <c r="Q288" s="10">
        <f t="shared" si="65"/>
        <v>16235.544751684934</v>
      </c>
      <c r="R288" s="76" t="str">
        <f t="shared" si="66"/>
        <v/>
      </c>
      <c r="S288" s="13" t="str">
        <f t="shared" si="55"/>
        <v/>
      </c>
      <c r="T288" s="29" t="s">
        <v>6</v>
      </c>
      <c r="U288" s="13" t="str">
        <f t="shared" si="56"/>
        <v/>
      </c>
      <c r="V288" s="28" t="s">
        <v>6</v>
      </c>
      <c r="W288" s="13" t="str">
        <f t="shared" si="57"/>
        <v/>
      </c>
      <c r="X288" s="28" t="s">
        <v>6</v>
      </c>
      <c r="Y288" t="b">
        <f t="shared" si="58"/>
        <v>1</v>
      </c>
      <c r="Z288" s="31"/>
    </row>
    <row r="289" spans="1:26">
      <c r="A289" s="67">
        <v>1</v>
      </c>
      <c r="B289" s="69">
        <f t="shared" si="71"/>
        <v>44146.75</v>
      </c>
      <c r="C289" s="77">
        <f t="shared" si="67"/>
        <v>621.69366250705207</v>
      </c>
      <c r="D289" s="16"/>
      <c r="E289" s="79">
        <f t="shared" si="68"/>
        <v>323082.47631091392</v>
      </c>
      <c r="F289" s="76" t="str">
        <f t="shared" si="54"/>
        <v/>
      </c>
      <c r="G289" s="1">
        <f t="shared" si="59"/>
        <v>-944.76076253455096</v>
      </c>
      <c r="H289" s="1" t="str">
        <f t="shared" si="60"/>
        <v/>
      </c>
      <c r="I289" s="106">
        <f t="shared" si="61"/>
        <v>24370.128083835098</v>
      </c>
      <c r="J289" s="76" t="str">
        <f t="shared" si="62"/>
        <v/>
      </c>
      <c r="K289" s="1">
        <f t="shared" si="69"/>
        <v>1481.341077385227</v>
      </c>
      <c r="L289" s="2"/>
      <c r="M289" s="7">
        <f t="shared" si="63"/>
        <v>282391.69012773753</v>
      </c>
      <c r="N289" s="76" t="str">
        <f t="shared" si="64"/>
        <v/>
      </c>
      <c r="O289" s="1">
        <f t="shared" si="70"/>
        <v>85.113347656359309</v>
      </c>
      <c r="P289" s="2"/>
      <c r="Q289" s="10">
        <f t="shared" si="65"/>
        <v>16320.658099341294</v>
      </c>
      <c r="R289" s="76" t="str">
        <f t="shared" si="66"/>
        <v/>
      </c>
      <c r="S289" s="13" t="str">
        <f t="shared" si="55"/>
        <v/>
      </c>
      <c r="T289" s="29" t="s">
        <v>6</v>
      </c>
      <c r="U289" s="13" t="str">
        <f t="shared" si="56"/>
        <v/>
      </c>
      <c r="V289" s="28" t="s">
        <v>6</v>
      </c>
      <c r="W289" s="13" t="str">
        <f t="shared" si="57"/>
        <v/>
      </c>
      <c r="X289" s="28" t="s">
        <v>6</v>
      </c>
      <c r="Y289" t="b">
        <f t="shared" si="58"/>
        <v>1</v>
      </c>
      <c r="Z289" s="31"/>
    </row>
    <row r="290" spans="1:26">
      <c r="A290" s="67">
        <v>1</v>
      </c>
      <c r="B290" s="69">
        <f t="shared" si="71"/>
        <v>44147.75</v>
      </c>
      <c r="C290" s="77">
        <f t="shared" si="67"/>
        <v>581.35719669633545</v>
      </c>
      <c r="D290" s="16"/>
      <c r="E290" s="79">
        <f t="shared" si="68"/>
        <v>323663.83350761025</v>
      </c>
      <c r="F290" s="76" t="str">
        <f t="shared" si="54"/>
        <v/>
      </c>
      <c r="G290" s="1">
        <f t="shared" si="59"/>
        <v>-925.60172958749092</v>
      </c>
      <c r="H290" s="1" t="str">
        <f t="shared" si="60"/>
        <v/>
      </c>
      <c r="I290" s="106">
        <f t="shared" si="61"/>
        <v>23444.526354247606</v>
      </c>
      <c r="J290" s="76" t="str">
        <f t="shared" si="62"/>
        <v/>
      </c>
      <c r="K290" s="1">
        <f t="shared" si="69"/>
        <v>1425.0782683175041</v>
      </c>
      <c r="L290" s="2"/>
      <c r="M290" s="7">
        <f t="shared" si="63"/>
        <v>283816.76839605503</v>
      </c>
      <c r="N290" s="76" t="str">
        <f t="shared" si="64"/>
        <v/>
      </c>
      <c r="O290" s="1">
        <f t="shared" si="70"/>
        <v>81.880657966313578</v>
      </c>
      <c r="P290" s="2"/>
      <c r="Q290" s="10">
        <f t="shared" si="65"/>
        <v>16402.538757307608</v>
      </c>
      <c r="R290" s="76" t="str">
        <f t="shared" si="66"/>
        <v/>
      </c>
      <c r="S290" s="13" t="str">
        <f t="shared" si="55"/>
        <v/>
      </c>
      <c r="T290" s="29" t="s">
        <v>6</v>
      </c>
      <c r="U290" s="13" t="str">
        <f t="shared" si="56"/>
        <v/>
      </c>
      <c r="V290" s="28" t="s">
        <v>6</v>
      </c>
      <c r="W290" s="13" t="str">
        <f t="shared" si="57"/>
        <v/>
      </c>
      <c r="X290" s="28" t="s">
        <v>6</v>
      </c>
      <c r="Y290" t="b">
        <f t="shared" si="58"/>
        <v>1</v>
      </c>
      <c r="Z290" s="31"/>
    </row>
    <row r="291" spans="1:26">
      <c r="A291" s="67">
        <v>1</v>
      </c>
      <c r="B291" s="69">
        <f t="shared" si="71"/>
        <v>44148.75</v>
      </c>
      <c r="C291" s="77">
        <f t="shared" si="67"/>
        <v>543.23105110914912</v>
      </c>
      <c r="D291" s="16"/>
      <c r="E291" s="79">
        <f t="shared" si="68"/>
        <v>324207.0645587194</v>
      </c>
      <c r="F291" s="76" t="str">
        <f t="shared" si="54"/>
        <v/>
      </c>
      <c r="G291" s="1">
        <f t="shared" si="59"/>
        <v>-905.5229904684021</v>
      </c>
      <c r="H291" s="1" t="str">
        <f t="shared" si="60"/>
        <v/>
      </c>
      <c r="I291" s="106">
        <f t="shared" si="61"/>
        <v>22539.003363779204</v>
      </c>
      <c r="J291" s="76" t="str">
        <f t="shared" si="62"/>
        <v/>
      </c>
      <c r="K291" s="1">
        <f t="shared" si="69"/>
        <v>1370.035947748524</v>
      </c>
      <c r="L291" s="2"/>
      <c r="M291" s="7">
        <f t="shared" si="63"/>
        <v>285186.80434380355</v>
      </c>
      <c r="N291" s="76" t="str">
        <f t="shared" si="64"/>
        <v/>
      </c>
      <c r="O291" s="1">
        <f t="shared" si="70"/>
        <v>78.718093829045628</v>
      </c>
      <c r="P291" s="2"/>
      <c r="Q291" s="10">
        <f t="shared" si="65"/>
        <v>16481.256851136652</v>
      </c>
      <c r="R291" s="76" t="str">
        <f t="shared" si="66"/>
        <v/>
      </c>
      <c r="S291" s="13" t="str">
        <f t="shared" si="55"/>
        <v/>
      </c>
      <c r="T291" s="29" t="s">
        <v>6</v>
      </c>
      <c r="U291" s="13" t="str">
        <f t="shared" si="56"/>
        <v/>
      </c>
      <c r="V291" s="28" t="s">
        <v>6</v>
      </c>
      <c r="W291" s="13" t="str">
        <f t="shared" si="57"/>
        <v/>
      </c>
      <c r="X291" s="28" t="s">
        <v>6</v>
      </c>
      <c r="Y291" t="b">
        <f t="shared" si="58"/>
        <v>1</v>
      </c>
      <c r="Z291" s="31"/>
    </row>
    <row r="292" spans="1:26">
      <c r="A292" s="67">
        <v>1</v>
      </c>
      <c r="B292" s="69">
        <f t="shared" si="71"/>
        <v>44149.75</v>
      </c>
      <c r="C292" s="77">
        <f t="shared" si="67"/>
        <v>507.24421268305741</v>
      </c>
      <c r="D292" s="16"/>
      <c r="E292" s="79">
        <f t="shared" si="68"/>
        <v>324714.30877140246</v>
      </c>
      <c r="F292" s="76" t="str">
        <f t="shared" si="54"/>
        <v/>
      </c>
      <c r="G292" s="1">
        <f t="shared" si="59"/>
        <v>-884.64681553535388</v>
      </c>
      <c r="H292" s="1" t="str">
        <f t="shared" si="60"/>
        <v/>
      </c>
      <c r="I292" s="106">
        <f t="shared" si="61"/>
        <v>21654.35654824385</v>
      </c>
      <c r="J292" s="76" t="str">
        <f t="shared" si="62"/>
        <v/>
      </c>
      <c r="K292" s="1">
        <f t="shared" si="69"/>
        <v>1316.2625879072275</v>
      </c>
      <c r="L292" s="2"/>
      <c r="M292" s="7">
        <f t="shared" si="63"/>
        <v>286503.06693171075</v>
      </c>
      <c r="N292" s="76" t="str">
        <f t="shared" si="64"/>
        <v/>
      </c>
      <c r="O292" s="1">
        <f t="shared" si="70"/>
        <v>75.628440311233561</v>
      </c>
      <c r="P292" s="2"/>
      <c r="Q292" s="10">
        <f t="shared" si="65"/>
        <v>16556.885291447885</v>
      </c>
      <c r="R292" s="76" t="str">
        <f t="shared" si="66"/>
        <v/>
      </c>
      <c r="S292" s="13" t="str">
        <f t="shared" si="55"/>
        <v/>
      </c>
      <c r="T292" s="29" t="s">
        <v>6</v>
      </c>
      <c r="U292" s="13" t="str">
        <f t="shared" si="56"/>
        <v/>
      </c>
      <c r="V292" s="28" t="s">
        <v>6</v>
      </c>
      <c r="W292" s="13" t="str">
        <f t="shared" si="57"/>
        <v/>
      </c>
      <c r="X292" s="28" t="s">
        <v>6</v>
      </c>
      <c r="Y292" t="b">
        <f t="shared" si="58"/>
        <v>1</v>
      </c>
      <c r="Z292" s="31"/>
    </row>
    <row r="293" spans="1:26">
      <c r="A293" s="67">
        <v>1</v>
      </c>
      <c r="B293" s="69">
        <f t="shared" si="71"/>
        <v>44150.75</v>
      </c>
      <c r="C293" s="77">
        <f t="shared" si="67"/>
        <v>473.32205081405118</v>
      </c>
      <c r="D293" s="16"/>
      <c r="E293" s="79">
        <f t="shared" si="68"/>
        <v>325187.63082221651</v>
      </c>
      <c r="F293" s="76" t="str">
        <f t="shared" si="54"/>
        <v/>
      </c>
      <c r="G293" s="1">
        <f t="shared" si="59"/>
        <v>-863.09148961788037</v>
      </c>
      <c r="H293" s="1" t="str">
        <f t="shared" si="60"/>
        <v/>
      </c>
      <c r="I293" s="106">
        <f t="shared" si="61"/>
        <v>20791.26505862597</v>
      </c>
      <c r="J293" s="76" t="str">
        <f t="shared" si="62"/>
        <v/>
      </c>
      <c r="K293" s="1">
        <f t="shared" si="69"/>
        <v>1263.7994710653988</v>
      </c>
      <c r="L293" s="2"/>
      <c r="M293" s="7">
        <f t="shared" si="63"/>
        <v>287766.86640277616</v>
      </c>
      <c r="N293" s="76" t="str">
        <f t="shared" si="64"/>
        <v/>
      </c>
      <c r="O293" s="1">
        <f t="shared" si="70"/>
        <v>72.61406936651052</v>
      </c>
      <c r="P293" s="2"/>
      <c r="Q293" s="10">
        <f t="shared" si="65"/>
        <v>16629.499360814396</v>
      </c>
      <c r="R293" s="76" t="str">
        <f t="shared" si="66"/>
        <v/>
      </c>
      <c r="S293" s="13" t="str">
        <f t="shared" si="55"/>
        <v/>
      </c>
      <c r="T293" s="29" t="s">
        <v>6</v>
      </c>
      <c r="U293" s="13" t="str">
        <f t="shared" si="56"/>
        <v/>
      </c>
      <c r="V293" s="28" t="s">
        <v>6</v>
      </c>
      <c r="W293" s="13" t="str">
        <f t="shared" si="57"/>
        <v/>
      </c>
      <c r="X293" s="28" t="s">
        <v>6</v>
      </c>
      <c r="Y293" t="b">
        <f t="shared" si="58"/>
        <v>1</v>
      </c>
      <c r="Z293" s="31"/>
    </row>
    <row r="294" spans="1:26">
      <c r="A294" s="67">
        <v>1</v>
      </c>
      <c r="B294" s="69">
        <f t="shared" si="71"/>
        <v>44151.75</v>
      </c>
      <c r="C294" s="77">
        <f t="shared" si="67"/>
        <v>441.38714999164222</v>
      </c>
      <c r="D294" s="16"/>
      <c r="E294" s="79">
        <f t="shared" si="68"/>
        <v>325629.01797220815</v>
      </c>
      <c r="F294" s="76" t="str">
        <f t="shared" si="54"/>
        <v/>
      </c>
      <c r="G294" s="1">
        <f t="shared" si="59"/>
        <v>-840.97077037722954</v>
      </c>
      <c r="H294" s="1" t="str">
        <f t="shared" si="60"/>
        <v/>
      </c>
      <c r="I294" s="106">
        <f t="shared" si="61"/>
        <v>19950.29428824874</v>
      </c>
      <c r="J294" s="76" t="str">
        <f t="shared" si="62"/>
        <v/>
      </c>
      <c r="K294" s="1">
        <f t="shared" si="69"/>
        <v>1212.680964722118</v>
      </c>
      <c r="L294" s="2"/>
      <c r="M294" s="7">
        <f t="shared" si="63"/>
        <v>288979.54736749828</v>
      </c>
      <c r="N294" s="76" t="str">
        <f t="shared" si="64"/>
        <v/>
      </c>
      <c r="O294" s="1">
        <f t="shared" si="70"/>
        <v>69.676955646725361</v>
      </c>
      <c r="P294" s="2"/>
      <c r="Q294" s="10">
        <f t="shared" si="65"/>
        <v>16699.176316461122</v>
      </c>
      <c r="R294" s="76" t="str">
        <f t="shared" si="66"/>
        <v/>
      </c>
      <c r="S294" s="13" t="str">
        <f t="shared" si="55"/>
        <v/>
      </c>
      <c r="T294" s="29" t="s">
        <v>6</v>
      </c>
      <c r="U294" s="13" t="str">
        <f t="shared" si="56"/>
        <v/>
      </c>
      <c r="V294" s="28" t="s">
        <v>6</v>
      </c>
      <c r="W294" s="13" t="str">
        <f t="shared" si="57"/>
        <v/>
      </c>
      <c r="X294" s="28" t="s">
        <v>6</v>
      </c>
      <c r="Y294" t="b">
        <f t="shared" si="58"/>
        <v>1</v>
      </c>
      <c r="Z294" s="31"/>
    </row>
    <row r="295" spans="1:26">
      <c r="A295" s="67">
        <v>1</v>
      </c>
      <c r="B295" s="69">
        <f t="shared" si="71"/>
        <v>44152.75</v>
      </c>
      <c r="C295" s="77">
        <f t="shared" si="67"/>
        <v>411.36008429521462</v>
      </c>
      <c r="D295" s="16"/>
      <c r="E295" s="79">
        <f t="shared" si="68"/>
        <v>326040.37805650337</v>
      </c>
      <c r="F295" s="76" t="str">
        <f t="shared" si="54"/>
        <v/>
      </c>
      <c r="G295" s="1">
        <f t="shared" si="59"/>
        <v>-818.39343400747532</v>
      </c>
      <c r="H295" s="1" t="str">
        <f t="shared" si="60"/>
        <v/>
      </c>
      <c r="I295" s="106">
        <f t="shared" si="61"/>
        <v>19131.900854241267</v>
      </c>
      <c r="J295" s="76" t="str">
        <f t="shared" si="62"/>
        <v/>
      </c>
      <c r="K295" s="1">
        <f t="shared" si="69"/>
        <v>1162.934824402824</v>
      </c>
      <c r="L295" s="2"/>
      <c r="M295" s="7">
        <f t="shared" si="63"/>
        <v>290142.48219190113</v>
      </c>
      <c r="N295" s="76" t="str">
        <f t="shared" si="64"/>
        <v/>
      </c>
      <c r="O295" s="1">
        <f t="shared" si="70"/>
        <v>66.818693899854892</v>
      </c>
      <c r="P295" s="2"/>
      <c r="Q295" s="10">
        <f t="shared" si="65"/>
        <v>16765.995010360977</v>
      </c>
      <c r="R295" s="76" t="str">
        <f t="shared" si="66"/>
        <v/>
      </c>
      <c r="S295" s="13" t="str">
        <f t="shared" si="55"/>
        <v/>
      </c>
      <c r="T295" s="29" t="s">
        <v>6</v>
      </c>
      <c r="U295" s="13" t="str">
        <f t="shared" si="56"/>
        <v/>
      </c>
      <c r="V295" s="28" t="s">
        <v>6</v>
      </c>
      <c r="W295" s="13" t="str">
        <f t="shared" si="57"/>
        <v/>
      </c>
      <c r="X295" s="28" t="s">
        <v>6</v>
      </c>
      <c r="Y295" t="b">
        <f t="shared" si="58"/>
        <v>1</v>
      </c>
      <c r="Z295" s="31"/>
    </row>
    <row r="296" spans="1:26">
      <c r="A296" s="67">
        <v>1</v>
      </c>
      <c r="B296" s="69">
        <f t="shared" si="71"/>
        <v>44153.75</v>
      </c>
      <c r="C296" s="77">
        <f t="shared" si="67"/>
        <v>383.16013094218215</v>
      </c>
      <c r="D296" s="16"/>
      <c r="E296" s="79">
        <f t="shared" si="68"/>
        <v>326423.53818744555</v>
      </c>
      <c r="F296" s="76" t="str">
        <f t="shared" si="54"/>
        <v/>
      </c>
      <c r="G296" s="1">
        <f t="shared" si="59"/>
        <v>-795.4629056408254</v>
      </c>
      <c r="H296" s="1" t="str">
        <f t="shared" si="60"/>
        <v/>
      </c>
      <c r="I296" s="106">
        <f t="shared" si="61"/>
        <v>18336.43794860044</v>
      </c>
      <c r="J296" s="76" t="str">
        <f t="shared" si="62"/>
        <v/>
      </c>
      <c r="K296" s="1">
        <f t="shared" si="69"/>
        <v>1114.5825189242339</v>
      </c>
      <c r="L296" s="2"/>
      <c r="M296" s="7">
        <f t="shared" si="63"/>
        <v>291257.06471082539</v>
      </c>
      <c r="N296" s="76" t="str">
        <f t="shared" si="64"/>
        <v/>
      </c>
      <c r="O296" s="1">
        <f t="shared" si="70"/>
        <v>64.040517658735567</v>
      </c>
      <c r="P296" s="2"/>
      <c r="Q296" s="10">
        <f t="shared" si="65"/>
        <v>16830.035528019715</v>
      </c>
      <c r="R296" s="76" t="str">
        <f t="shared" si="66"/>
        <v/>
      </c>
      <c r="S296" s="13" t="str">
        <f t="shared" si="55"/>
        <v/>
      </c>
      <c r="T296" s="29" t="s">
        <v>6</v>
      </c>
      <c r="U296" s="13" t="str">
        <f t="shared" si="56"/>
        <v/>
      </c>
      <c r="V296" s="28" t="s">
        <v>6</v>
      </c>
      <c r="W296" s="13" t="str">
        <f t="shared" si="57"/>
        <v/>
      </c>
      <c r="X296" s="28" t="s">
        <v>6</v>
      </c>
      <c r="Y296" t="b">
        <f t="shared" si="58"/>
        <v>1</v>
      </c>
      <c r="Z296" s="31"/>
    </row>
    <row r="297" spans="1:26">
      <c r="A297" s="67">
        <v>1</v>
      </c>
      <c r="B297" s="69">
        <f t="shared" si="71"/>
        <v>44154.75</v>
      </c>
      <c r="C297" s="77">
        <f t="shared" si="67"/>
        <v>356.7059212938766</v>
      </c>
      <c r="D297" s="16"/>
      <c r="E297" s="79">
        <f t="shared" si="68"/>
        <v>326780.24410873943</v>
      </c>
      <c r="F297" s="76" t="str">
        <f t="shared" si="54"/>
        <v/>
      </c>
      <c r="G297" s="1">
        <f t="shared" si="59"/>
        <v>-772.27697083973521</v>
      </c>
      <c r="H297" s="1" t="str">
        <f t="shared" si="60"/>
        <v/>
      </c>
      <c r="I297" s="106">
        <f t="shared" si="61"/>
        <v>17564.160977760705</v>
      </c>
      <c r="J297" s="76" t="str">
        <f t="shared" si="62"/>
        <v/>
      </c>
      <c r="K297" s="1">
        <f t="shared" si="69"/>
        <v>1067.639573196248</v>
      </c>
      <c r="L297" s="2"/>
      <c r="M297" s="7">
        <f t="shared" si="63"/>
        <v>292324.70428402163</v>
      </c>
      <c r="N297" s="76" t="str">
        <f t="shared" si="64"/>
        <v/>
      </c>
      <c r="O297" s="1">
        <f t="shared" si="70"/>
        <v>61.343318937417294</v>
      </c>
      <c r="P297" s="2"/>
      <c r="Q297" s="10">
        <f t="shared" si="65"/>
        <v>16891.378846957134</v>
      </c>
      <c r="R297" s="76" t="str">
        <f t="shared" si="66"/>
        <v/>
      </c>
      <c r="S297" s="13" t="str">
        <f t="shared" si="55"/>
        <v/>
      </c>
      <c r="T297" s="29" t="s">
        <v>6</v>
      </c>
      <c r="U297" s="13" t="str">
        <f t="shared" si="56"/>
        <v/>
      </c>
      <c r="V297" s="28" t="s">
        <v>6</v>
      </c>
      <c r="W297" s="13" t="str">
        <f t="shared" si="57"/>
        <v/>
      </c>
      <c r="X297" s="28" t="s">
        <v>6</v>
      </c>
      <c r="Y297" t="b">
        <f t="shared" si="58"/>
        <v>1</v>
      </c>
      <c r="Z297" s="31"/>
    </row>
    <row r="298" spans="1:26">
      <c r="A298" s="67">
        <v>1</v>
      </c>
      <c r="B298" s="69">
        <f t="shared" si="71"/>
        <v>44155.75</v>
      </c>
      <c r="C298" s="77">
        <f t="shared" si="67"/>
        <v>331.91602881788276</v>
      </c>
      <c r="D298" s="16"/>
      <c r="E298" s="79">
        <f t="shared" si="68"/>
        <v>327112.16013755731</v>
      </c>
      <c r="F298" s="76" t="str">
        <f t="shared" ref="F298:F339" si="72">IF(Z298="","",(ROUND(E298,0)-D298)/ROUND(E298,0))</f>
        <v/>
      </c>
      <c r="G298" s="1">
        <f t="shared" si="59"/>
        <v>-748.92756375050226</v>
      </c>
      <c r="H298" s="1" t="str">
        <f t="shared" si="60"/>
        <v/>
      </c>
      <c r="I298" s="106">
        <f t="shared" si="61"/>
        <v>16815.233414010203</v>
      </c>
      <c r="J298" s="76" t="str">
        <f t="shared" si="62"/>
        <v/>
      </c>
      <c r="K298" s="1">
        <f t="shared" si="69"/>
        <v>1022.115923900964</v>
      </c>
      <c r="L298" s="2"/>
      <c r="M298" s="7">
        <f t="shared" si="63"/>
        <v>293346.8202079226</v>
      </c>
      <c r="N298" s="76" t="str">
        <f t="shared" si="64"/>
        <v/>
      </c>
      <c r="O298" s="1">
        <f t="shared" si="70"/>
        <v>58.727668667396422</v>
      </c>
      <c r="P298" s="2"/>
      <c r="Q298" s="10">
        <f t="shared" si="65"/>
        <v>16950.106515624531</v>
      </c>
      <c r="R298" s="76" t="str">
        <f t="shared" si="66"/>
        <v/>
      </c>
      <c r="S298" s="13" t="str">
        <f t="shared" ref="S298:S339" si="73">IF(OR(Y298,T298=""),"",(1/I298+1/(N-E298))*C298/A298)</f>
        <v/>
      </c>
      <c r="T298" s="29" t="s">
        <v>6</v>
      </c>
      <c r="U298" s="13" t="str">
        <f t="shared" ref="U298:U339" si="74">IF(V298="","",IF(Y298,"",K298/(I298*A298)))</f>
        <v/>
      </c>
      <c r="V298" s="28" t="s">
        <v>6</v>
      </c>
      <c r="W298" s="13" t="str">
        <f t="shared" ref="W298:W339" si="75">IF(X298="","",IF(Y298,"",O298/(I298*A298)))</f>
        <v/>
      </c>
      <c r="X298" s="28" t="s">
        <v>6</v>
      </c>
      <c r="Y298" t="b">
        <f t="shared" ref="Y298:Y339" si="76">OR(D298="",L298="",P298="",NOT(Z298=""))</f>
        <v>1</v>
      </c>
      <c r="Z298" s="31"/>
    </row>
    <row r="299" spans="1:26">
      <c r="A299" s="67">
        <v>1</v>
      </c>
      <c r="B299" s="69">
        <f t="shared" si="71"/>
        <v>44156.75</v>
      </c>
      <c r="C299" s="77">
        <f t="shared" si="67"/>
        <v>308.70949446619488</v>
      </c>
      <c r="D299" s="16"/>
      <c r="E299" s="79">
        <f t="shared" si="68"/>
        <v>327420.8696320235</v>
      </c>
      <c r="F299" s="76" t="str">
        <f t="shared" si="72"/>
        <v/>
      </c>
      <c r="G299" s="1">
        <f t="shared" ref="G299:G339" si="77">IF(Y299,I298*(at*(N-E298)/(I298+N-E298)-bt-ct)*A299,I299-I298)</f>
        <v>-725.50062685427065</v>
      </c>
      <c r="H299" s="1" t="str">
        <f t="shared" ref="H299:H339" si="78">IF(AND(Y299,Z299=""),"",D299-L299-P299)</f>
        <v/>
      </c>
      <c r="I299" s="106">
        <f t="shared" ref="I299:I339" si="79">IF(Y299,I298+G299,E299-M299-Q299)</f>
        <v>16089.732787155932</v>
      </c>
      <c r="J299" s="76" t="str">
        <f t="shared" ref="J299:J339" si="80">IF(Z299="","",(ROUND(I299,0)-H299)/ROUND(I299,0))</f>
        <v/>
      </c>
      <c r="K299" s="1">
        <f t="shared" si="69"/>
        <v>978.01628369674086</v>
      </c>
      <c r="L299" s="2"/>
      <c r="M299" s="7">
        <f t="shared" ref="M299:M339" si="81">IF(Y299,M298+K299,L299)</f>
        <v>294324.83649161935</v>
      </c>
      <c r="N299" s="76" t="str">
        <f t="shared" ref="N299:N339" si="82">IF(Z299="","",(L299-ROUND(M299,0))/ROUND(M299,0))</f>
        <v/>
      </c>
      <c r="O299" s="1">
        <f t="shared" si="70"/>
        <v>56.193837623672309</v>
      </c>
      <c r="P299" s="2"/>
      <c r="Q299" s="10">
        <f t="shared" ref="Q299:Q339" si="83">IF(Y299,Q298+O299,P299)</f>
        <v>17006.300353248203</v>
      </c>
      <c r="R299" s="76" t="str">
        <f t="shared" ref="R299:R339" si="84">IF(Z299="","",(ROUND(Q299,0)-P299)/ROUND(Q299,0))</f>
        <v/>
      </c>
      <c r="S299" s="13" t="str">
        <f t="shared" si="73"/>
        <v/>
      </c>
      <c r="T299" s="29" t="s">
        <v>6</v>
      </c>
      <c r="U299" s="13" t="str">
        <f t="shared" si="74"/>
        <v/>
      </c>
      <c r="V299" s="28" t="s">
        <v>6</v>
      </c>
      <c r="W299" s="13" t="str">
        <f t="shared" si="75"/>
        <v/>
      </c>
      <c r="X299" s="28" t="s">
        <v>6</v>
      </c>
      <c r="Y299" t="b">
        <f t="shared" si="76"/>
        <v>1</v>
      </c>
      <c r="Z299" s="31"/>
    </row>
    <row r="300" spans="1:26">
      <c r="A300" s="67">
        <v>1</v>
      </c>
      <c r="B300" s="69">
        <f t="shared" si="71"/>
        <v>44157.75</v>
      </c>
      <c r="C300" s="77">
        <f t="shared" ref="C300:C339" si="85">E300-E299</f>
        <v>287.00629076774931</v>
      </c>
      <c r="D300" s="16"/>
      <c r="E300" s="79">
        <f t="shared" ref="E300:E339" si="86">IF(Y300,I300+M300+Q300,D300)</f>
        <v>327707.87592279125</v>
      </c>
      <c r="F300" s="76" t="str">
        <f t="shared" si="72"/>
        <v/>
      </c>
      <c r="G300" s="1">
        <f t="shared" si="77"/>
        <v>-702.07603677423583</v>
      </c>
      <c r="H300" s="1" t="str">
        <f t="shared" si="78"/>
        <v/>
      </c>
      <c r="I300" s="106">
        <f t="shared" si="79"/>
        <v>15387.656750381697</v>
      </c>
      <c r="J300" s="76" t="str">
        <f t="shared" si="80"/>
        <v/>
      </c>
      <c r="K300" s="1">
        <f t="shared" ref="K300:K339" si="87">IF(Y300,bt*I300*A300,M300-M299)</f>
        <v>935.34050993208234</v>
      </c>
      <c r="L300" s="2"/>
      <c r="M300" s="7">
        <f t="shared" si="81"/>
        <v>295260.17700155143</v>
      </c>
      <c r="N300" s="76" t="str">
        <f t="shared" si="82"/>
        <v/>
      </c>
      <c r="O300" s="1">
        <f t="shared" ref="O300:O339" si="88">IF(Y300,ct*I300*A300,Q300-Q299)</f>
        <v>53.741817609924368</v>
      </c>
      <c r="P300" s="2"/>
      <c r="Q300" s="10">
        <f t="shared" si="83"/>
        <v>17060.042170858127</v>
      </c>
      <c r="R300" s="76" t="str">
        <f t="shared" si="84"/>
        <v/>
      </c>
      <c r="S300" s="13" t="str">
        <f t="shared" si="73"/>
        <v/>
      </c>
      <c r="T300" s="29" t="s">
        <v>6</v>
      </c>
      <c r="U300" s="13" t="str">
        <f t="shared" si="74"/>
        <v/>
      </c>
      <c r="V300" s="28" t="s">
        <v>6</v>
      </c>
      <c r="W300" s="13" t="str">
        <f t="shared" si="75"/>
        <v/>
      </c>
      <c r="X300" s="28" t="s">
        <v>6</v>
      </c>
      <c r="Y300" t="b">
        <f t="shared" si="76"/>
        <v>1</v>
      </c>
      <c r="Z300" s="31"/>
    </row>
    <row r="301" spans="1:26">
      <c r="A301" s="67">
        <v>1</v>
      </c>
      <c r="B301" s="69">
        <f t="shared" ref="B301:B339" si="89">B300+A301</f>
        <v>44158.75</v>
      </c>
      <c r="C301" s="77">
        <f t="shared" si="85"/>
        <v>266.72772663045907</v>
      </c>
      <c r="D301" s="16"/>
      <c r="E301" s="79">
        <f t="shared" si="86"/>
        <v>327974.60364942171</v>
      </c>
      <c r="F301" s="76" t="str">
        <f t="shared" si="72"/>
        <v/>
      </c>
      <c r="G301" s="1">
        <f t="shared" si="77"/>
        <v>-678.72759027276277</v>
      </c>
      <c r="H301" s="1" t="str">
        <f t="shared" si="78"/>
        <v/>
      </c>
      <c r="I301" s="106">
        <f t="shared" si="79"/>
        <v>14708.929160108934</v>
      </c>
      <c r="J301" s="76" t="str">
        <f t="shared" si="80"/>
        <v/>
      </c>
      <c r="K301" s="1">
        <f t="shared" si="87"/>
        <v>894.08397421068662</v>
      </c>
      <c r="L301" s="2"/>
      <c r="M301" s="7">
        <f t="shared" si="81"/>
        <v>296154.2609757621</v>
      </c>
      <c r="N301" s="76" t="str">
        <f t="shared" si="82"/>
        <v/>
      </c>
      <c r="O301" s="1">
        <f t="shared" si="88"/>
        <v>51.371342692594439</v>
      </c>
      <c r="P301" s="2"/>
      <c r="Q301" s="10">
        <f t="shared" si="83"/>
        <v>17111.41351355072</v>
      </c>
      <c r="R301" s="76" t="str">
        <f t="shared" si="84"/>
        <v/>
      </c>
      <c r="S301" s="13" t="str">
        <f t="shared" si="73"/>
        <v/>
      </c>
      <c r="T301" s="29" t="s">
        <v>6</v>
      </c>
      <c r="U301" s="13" t="str">
        <f t="shared" si="74"/>
        <v/>
      </c>
      <c r="V301" s="28" t="s">
        <v>6</v>
      </c>
      <c r="W301" s="13" t="str">
        <f t="shared" si="75"/>
        <v/>
      </c>
      <c r="X301" s="28" t="s">
        <v>6</v>
      </c>
      <c r="Y301" t="b">
        <f t="shared" si="76"/>
        <v>1</v>
      </c>
      <c r="Z301" s="31"/>
    </row>
    <row r="302" spans="1:26">
      <c r="A302" s="67">
        <v>1</v>
      </c>
      <c r="B302" s="69">
        <f t="shared" si="89"/>
        <v>44159.75</v>
      </c>
      <c r="C302" s="77">
        <f t="shared" si="85"/>
        <v>247.79679542616941</v>
      </c>
      <c r="D302" s="16"/>
      <c r="E302" s="79">
        <f t="shared" si="86"/>
        <v>328222.40044484788</v>
      </c>
      <c r="F302" s="76" t="str">
        <f t="shared" si="72"/>
        <v/>
      </c>
      <c r="G302" s="1">
        <f t="shared" si="77"/>
        <v>-655.52304438564374</v>
      </c>
      <c r="H302" s="1" t="str">
        <f t="shared" si="78"/>
        <v/>
      </c>
      <c r="I302" s="106">
        <f t="shared" si="79"/>
        <v>14053.40611572329</v>
      </c>
      <c r="J302" s="76" t="str">
        <f t="shared" si="80"/>
        <v/>
      </c>
      <c r="K302" s="1">
        <f t="shared" si="87"/>
        <v>854.23792951692974</v>
      </c>
      <c r="L302" s="2"/>
      <c r="M302" s="7">
        <f t="shared" si="81"/>
        <v>297008.49890527903</v>
      </c>
      <c r="N302" s="76" t="str">
        <f t="shared" si="82"/>
        <v/>
      </c>
      <c r="O302" s="1">
        <f t="shared" si="88"/>
        <v>49.081910294799258</v>
      </c>
      <c r="P302" s="2"/>
      <c r="Q302" s="10">
        <f t="shared" si="83"/>
        <v>17160.495423845521</v>
      </c>
      <c r="R302" s="76" t="str">
        <f t="shared" si="84"/>
        <v/>
      </c>
      <c r="S302" s="13" t="str">
        <f t="shared" si="73"/>
        <v/>
      </c>
      <c r="T302" s="29" t="s">
        <v>6</v>
      </c>
      <c r="U302" s="13" t="str">
        <f t="shared" si="74"/>
        <v/>
      </c>
      <c r="V302" s="28" t="s">
        <v>6</v>
      </c>
      <c r="W302" s="13" t="str">
        <f t="shared" si="75"/>
        <v/>
      </c>
      <c r="X302" s="28" t="s">
        <v>6</v>
      </c>
      <c r="Y302" t="b">
        <f t="shared" si="76"/>
        <v>1</v>
      </c>
      <c r="Z302" s="31"/>
    </row>
    <row r="303" spans="1:26">
      <c r="A303" s="67">
        <v>1</v>
      </c>
      <c r="B303" s="69">
        <f t="shared" si="89"/>
        <v>44160.75</v>
      </c>
      <c r="C303" s="77">
        <f t="shared" si="85"/>
        <v>230.13846938568167</v>
      </c>
      <c r="D303" s="16"/>
      <c r="E303" s="79">
        <f t="shared" si="86"/>
        <v>328452.53891423356</v>
      </c>
      <c r="F303" s="76" t="str">
        <f t="shared" si="72"/>
        <v/>
      </c>
      <c r="G303" s="1">
        <f t="shared" si="77"/>
        <v>-632.52420457931328</v>
      </c>
      <c r="H303" s="1" t="str">
        <f t="shared" si="78"/>
        <v/>
      </c>
      <c r="I303" s="106">
        <f t="shared" si="79"/>
        <v>13420.881911143977</v>
      </c>
      <c r="J303" s="76" t="str">
        <f t="shared" si="80"/>
        <v/>
      </c>
      <c r="K303" s="1">
        <f t="shared" si="87"/>
        <v>815.78987198270352</v>
      </c>
      <c r="L303" s="2"/>
      <c r="M303" s="7">
        <f t="shared" si="81"/>
        <v>297824.28877726174</v>
      </c>
      <c r="N303" s="76" t="str">
        <f t="shared" si="82"/>
        <v/>
      </c>
      <c r="O303" s="1">
        <f t="shared" si="88"/>
        <v>46.872801982351312</v>
      </c>
      <c r="P303" s="2"/>
      <c r="Q303" s="10">
        <f t="shared" si="83"/>
        <v>17207.368225827871</v>
      </c>
      <c r="R303" s="76" t="str">
        <f t="shared" si="84"/>
        <v/>
      </c>
      <c r="S303" s="13" t="str">
        <f t="shared" si="73"/>
        <v/>
      </c>
      <c r="T303" s="29" t="s">
        <v>6</v>
      </c>
      <c r="U303" s="13" t="str">
        <f t="shared" si="74"/>
        <v/>
      </c>
      <c r="V303" s="28" t="s">
        <v>6</v>
      </c>
      <c r="W303" s="13" t="str">
        <f t="shared" si="75"/>
        <v/>
      </c>
      <c r="X303" s="28" t="s">
        <v>6</v>
      </c>
      <c r="Y303" t="b">
        <f t="shared" si="76"/>
        <v>1</v>
      </c>
      <c r="Z303" s="31"/>
    </row>
    <row r="304" spans="1:26">
      <c r="A304" s="67">
        <v>1</v>
      </c>
      <c r="B304" s="69">
        <f t="shared" si="89"/>
        <v>44161.75</v>
      </c>
      <c r="C304" s="77">
        <f t="shared" si="85"/>
        <v>213.67994367558276</v>
      </c>
      <c r="D304" s="16"/>
      <c r="E304" s="79">
        <f t="shared" si="86"/>
        <v>328666.21885790915</v>
      </c>
      <c r="F304" s="76" t="str">
        <f t="shared" si="72"/>
        <v/>
      </c>
      <c r="G304" s="1">
        <f t="shared" si="77"/>
        <v>-609.78705486498905</v>
      </c>
      <c r="H304" s="1" t="str">
        <f t="shared" si="78"/>
        <v/>
      </c>
      <c r="I304" s="106">
        <f t="shared" si="79"/>
        <v>12811.094856278987</v>
      </c>
      <c r="J304" s="76" t="str">
        <f t="shared" si="80"/>
        <v/>
      </c>
      <c r="K304" s="1">
        <f t="shared" si="87"/>
        <v>778.72389474524959</v>
      </c>
      <c r="L304" s="2"/>
      <c r="M304" s="7">
        <f t="shared" si="81"/>
        <v>298603.01267200697</v>
      </c>
      <c r="N304" s="76" t="str">
        <f t="shared" si="82"/>
        <v/>
      </c>
      <c r="O304" s="1">
        <f t="shared" si="88"/>
        <v>44.743103795352546</v>
      </c>
      <c r="P304" s="2"/>
      <c r="Q304" s="10">
        <f t="shared" si="83"/>
        <v>17252.111329623225</v>
      </c>
      <c r="R304" s="76" t="str">
        <f t="shared" si="84"/>
        <v/>
      </c>
      <c r="S304" s="13" t="str">
        <f t="shared" si="73"/>
        <v/>
      </c>
      <c r="T304" s="29" t="s">
        <v>6</v>
      </c>
      <c r="U304" s="13" t="str">
        <f t="shared" si="74"/>
        <v/>
      </c>
      <c r="V304" s="28" t="s">
        <v>6</v>
      </c>
      <c r="W304" s="13" t="str">
        <f t="shared" si="75"/>
        <v/>
      </c>
      <c r="X304" s="28" t="s">
        <v>6</v>
      </c>
      <c r="Y304" t="b">
        <f t="shared" si="76"/>
        <v>1</v>
      </c>
      <c r="Z304" s="31"/>
    </row>
    <row r="305" spans="1:26">
      <c r="A305" s="67">
        <v>1</v>
      </c>
      <c r="B305" s="69">
        <f t="shared" si="89"/>
        <v>44162.75</v>
      </c>
      <c r="C305" s="77">
        <f t="shared" si="85"/>
        <v>198.35083375911927</v>
      </c>
      <c r="D305" s="16"/>
      <c r="E305" s="79">
        <f t="shared" si="86"/>
        <v>328864.56969166826</v>
      </c>
      <c r="F305" s="76" t="str">
        <f t="shared" si="72"/>
        <v/>
      </c>
      <c r="G305" s="1">
        <f t="shared" si="77"/>
        <v>-587.36192394613613</v>
      </c>
      <c r="H305" s="1" t="str">
        <f t="shared" si="78"/>
        <v/>
      </c>
      <c r="I305" s="106">
        <f t="shared" si="79"/>
        <v>12223.73293233285</v>
      </c>
      <c r="J305" s="76" t="str">
        <f t="shared" si="80"/>
        <v/>
      </c>
      <c r="K305" s="1">
        <f t="shared" si="87"/>
        <v>743.02103170570058</v>
      </c>
      <c r="L305" s="2"/>
      <c r="M305" s="7">
        <f t="shared" si="81"/>
        <v>299346.03370371269</v>
      </c>
      <c r="N305" s="76" t="str">
        <f t="shared" si="82"/>
        <v/>
      </c>
      <c r="O305" s="1">
        <f t="shared" si="88"/>
        <v>42.691725999513388</v>
      </c>
      <c r="P305" s="2"/>
      <c r="Q305" s="10">
        <f t="shared" si="83"/>
        <v>17294.803055622739</v>
      </c>
      <c r="R305" s="76" t="str">
        <f t="shared" si="84"/>
        <v/>
      </c>
      <c r="S305" s="13" t="str">
        <f t="shared" si="73"/>
        <v/>
      </c>
      <c r="T305" s="29" t="s">
        <v>6</v>
      </c>
      <c r="U305" s="13" t="str">
        <f t="shared" si="74"/>
        <v/>
      </c>
      <c r="V305" s="28" t="s">
        <v>6</v>
      </c>
      <c r="W305" s="13" t="str">
        <f t="shared" si="75"/>
        <v/>
      </c>
      <c r="X305" s="28" t="s">
        <v>6</v>
      </c>
      <c r="Y305" t="b">
        <f t="shared" si="76"/>
        <v>1</v>
      </c>
      <c r="Z305" s="31"/>
    </row>
    <row r="306" spans="1:26">
      <c r="A306" s="67">
        <v>1</v>
      </c>
      <c r="B306" s="69">
        <f t="shared" si="89"/>
        <v>44163.75</v>
      </c>
      <c r="C306" s="77">
        <f t="shared" si="85"/>
        <v>184.08332980005071</v>
      </c>
      <c r="D306" s="16"/>
      <c r="E306" s="79">
        <f t="shared" si="86"/>
        <v>329048.65302146832</v>
      </c>
      <c r="F306" s="76" t="str">
        <f t="shared" si="72"/>
        <v/>
      </c>
      <c r="G306" s="1">
        <f t="shared" si="77"/>
        <v>-565.29368169591999</v>
      </c>
      <c r="H306" s="1" t="str">
        <f t="shared" si="78"/>
        <v/>
      </c>
      <c r="I306" s="106">
        <f t="shared" si="79"/>
        <v>11658.43925063693</v>
      </c>
      <c r="J306" s="76" t="str">
        <f t="shared" si="80"/>
        <v/>
      </c>
      <c r="K306" s="1">
        <f t="shared" si="87"/>
        <v>708.65958934471666</v>
      </c>
      <c r="L306" s="2"/>
      <c r="M306" s="7">
        <f t="shared" si="81"/>
        <v>300054.69329305738</v>
      </c>
      <c r="N306" s="76" t="str">
        <f t="shared" si="82"/>
        <v/>
      </c>
      <c r="O306" s="1">
        <f t="shared" si="88"/>
        <v>40.717422151268842</v>
      </c>
      <c r="P306" s="2"/>
      <c r="Q306" s="10">
        <f t="shared" si="83"/>
        <v>17335.520477774007</v>
      </c>
      <c r="R306" s="76" t="str">
        <f t="shared" si="84"/>
        <v/>
      </c>
      <c r="S306" s="13" t="str">
        <f t="shared" si="73"/>
        <v/>
      </c>
      <c r="T306" s="29" t="s">
        <v>6</v>
      </c>
      <c r="U306" s="13" t="str">
        <f t="shared" si="74"/>
        <v/>
      </c>
      <c r="V306" s="28" t="s">
        <v>6</v>
      </c>
      <c r="W306" s="13" t="str">
        <f t="shared" si="75"/>
        <v/>
      </c>
      <c r="X306" s="28" t="s">
        <v>6</v>
      </c>
      <c r="Y306" t="b">
        <f t="shared" si="76"/>
        <v>1</v>
      </c>
      <c r="Z306" s="31"/>
    </row>
    <row r="307" spans="1:26">
      <c r="A307" s="67">
        <v>1</v>
      </c>
      <c r="B307" s="69">
        <f t="shared" si="89"/>
        <v>44164.75</v>
      </c>
      <c r="C307" s="77">
        <f t="shared" si="85"/>
        <v>170.81231192481937</v>
      </c>
      <c r="D307" s="16"/>
      <c r="E307" s="79">
        <f t="shared" si="86"/>
        <v>329219.46533339313</v>
      </c>
      <c r="F307" s="76" t="str">
        <f t="shared" si="72"/>
        <v/>
      </c>
      <c r="G307" s="1">
        <f t="shared" si="77"/>
        <v>-543.6219605458657</v>
      </c>
      <c r="H307" s="1" t="str">
        <f t="shared" si="78"/>
        <v/>
      </c>
      <c r="I307" s="106">
        <f t="shared" si="79"/>
        <v>11114.817290091063</v>
      </c>
      <c r="J307" s="76" t="str">
        <f t="shared" si="80"/>
        <v/>
      </c>
      <c r="K307" s="1">
        <f t="shared" si="87"/>
        <v>675.61546508098581</v>
      </c>
      <c r="L307" s="2"/>
      <c r="M307" s="7">
        <f t="shared" si="81"/>
        <v>300730.30875813839</v>
      </c>
      <c r="N307" s="76" t="str">
        <f t="shared" si="82"/>
        <v/>
      </c>
      <c r="O307" s="1">
        <f t="shared" si="88"/>
        <v>38.818807389688537</v>
      </c>
      <c r="P307" s="2"/>
      <c r="Q307" s="10">
        <f t="shared" si="83"/>
        <v>17374.339285163696</v>
      </c>
      <c r="R307" s="76" t="str">
        <f t="shared" si="84"/>
        <v/>
      </c>
      <c r="S307" s="13" t="str">
        <f t="shared" si="73"/>
        <v/>
      </c>
      <c r="T307" s="29" t="s">
        <v>6</v>
      </c>
      <c r="U307" s="13" t="str">
        <f t="shared" si="74"/>
        <v/>
      </c>
      <c r="V307" s="28" t="s">
        <v>6</v>
      </c>
      <c r="W307" s="13" t="str">
        <f t="shared" si="75"/>
        <v/>
      </c>
      <c r="X307" s="28" t="s">
        <v>6</v>
      </c>
      <c r="Y307" t="b">
        <f t="shared" si="76"/>
        <v>1</v>
      </c>
      <c r="Z307" s="31"/>
    </row>
    <row r="308" spans="1:26">
      <c r="A308" s="67">
        <v>1</v>
      </c>
      <c r="B308" s="69">
        <f t="shared" si="89"/>
        <v>44165.75</v>
      </c>
      <c r="C308" s="77">
        <f t="shared" si="85"/>
        <v>158.47543015348492</v>
      </c>
      <c r="D308" s="16"/>
      <c r="E308" s="79">
        <f t="shared" si="86"/>
        <v>329377.94076354662</v>
      </c>
      <c r="F308" s="76" t="str">
        <f t="shared" si="72"/>
        <v/>
      </c>
      <c r="G308" s="1">
        <f t="shared" si="77"/>
        <v>-522.38139669996986</v>
      </c>
      <c r="H308" s="1" t="str">
        <f t="shared" si="78"/>
        <v/>
      </c>
      <c r="I308" s="106">
        <f t="shared" si="79"/>
        <v>10592.435893391093</v>
      </c>
      <c r="J308" s="76" t="str">
        <f t="shared" si="80"/>
        <v/>
      </c>
      <c r="K308" s="1">
        <f t="shared" si="87"/>
        <v>643.86245096749758</v>
      </c>
      <c r="L308" s="2"/>
      <c r="M308" s="7">
        <f t="shared" si="81"/>
        <v>301374.17120910587</v>
      </c>
      <c r="N308" s="76" t="str">
        <f t="shared" si="82"/>
        <v/>
      </c>
      <c r="O308" s="1">
        <f t="shared" si="88"/>
        <v>36.994375885939867</v>
      </c>
      <c r="P308" s="2"/>
      <c r="Q308" s="10">
        <f t="shared" si="83"/>
        <v>17411.333661049637</v>
      </c>
      <c r="R308" s="76" t="str">
        <f t="shared" si="84"/>
        <v/>
      </c>
      <c r="S308" s="13" t="str">
        <f t="shared" si="73"/>
        <v/>
      </c>
      <c r="T308" s="29" t="s">
        <v>6</v>
      </c>
      <c r="U308" s="13" t="str">
        <f t="shared" si="74"/>
        <v/>
      </c>
      <c r="V308" s="28" t="s">
        <v>6</v>
      </c>
      <c r="W308" s="13" t="str">
        <f t="shared" si="75"/>
        <v/>
      </c>
      <c r="X308" s="28" t="s">
        <v>6</v>
      </c>
      <c r="Y308" t="b">
        <f t="shared" si="76"/>
        <v>1</v>
      </c>
      <c r="Z308" s="31"/>
    </row>
    <row r="309" spans="1:26">
      <c r="A309" s="67">
        <v>1</v>
      </c>
      <c r="B309" s="69">
        <f t="shared" si="89"/>
        <v>44166.75</v>
      </c>
      <c r="C309" s="77">
        <f t="shared" si="85"/>
        <v>147.01315274712397</v>
      </c>
      <c r="D309" s="16"/>
      <c r="E309" s="79">
        <f t="shared" si="86"/>
        <v>329524.95391629374</v>
      </c>
      <c r="F309" s="76" t="str">
        <f t="shared" si="72"/>
        <v/>
      </c>
      <c r="G309" s="1">
        <f t="shared" si="77"/>
        <v>-501.60188645759155</v>
      </c>
      <c r="H309" s="1" t="str">
        <f t="shared" si="78"/>
        <v/>
      </c>
      <c r="I309" s="106">
        <f t="shared" si="79"/>
        <v>10090.834006933503</v>
      </c>
      <c r="J309" s="76" t="str">
        <f t="shared" si="80"/>
        <v/>
      </c>
      <c r="K309" s="1">
        <f t="shared" si="87"/>
        <v>613.37252180719838</v>
      </c>
      <c r="L309" s="2"/>
      <c r="M309" s="7">
        <f t="shared" si="81"/>
        <v>301987.54373091308</v>
      </c>
      <c r="N309" s="76" t="str">
        <f t="shared" si="82"/>
        <v/>
      </c>
      <c r="O309" s="1">
        <f t="shared" si="88"/>
        <v>35.242517397536218</v>
      </c>
      <c r="P309" s="2"/>
      <c r="Q309" s="10">
        <f t="shared" si="83"/>
        <v>17446.576178447172</v>
      </c>
      <c r="R309" s="76" t="str">
        <f t="shared" si="84"/>
        <v/>
      </c>
      <c r="S309" s="13" t="str">
        <f t="shared" si="73"/>
        <v/>
      </c>
      <c r="T309" s="29" t="s">
        <v>6</v>
      </c>
      <c r="U309" s="13" t="str">
        <f t="shared" si="74"/>
        <v/>
      </c>
      <c r="V309" s="28" t="s">
        <v>6</v>
      </c>
      <c r="W309" s="13" t="str">
        <f t="shared" si="75"/>
        <v/>
      </c>
      <c r="X309" s="28" t="s">
        <v>6</v>
      </c>
      <c r="Y309" t="b">
        <f t="shared" si="76"/>
        <v>1</v>
      </c>
      <c r="Z309" s="31"/>
    </row>
    <row r="310" spans="1:26">
      <c r="A310" s="67">
        <v>1</v>
      </c>
      <c r="B310" s="69">
        <f t="shared" si="89"/>
        <v>44167.75</v>
      </c>
      <c r="C310" s="77">
        <f t="shared" si="85"/>
        <v>136.3687866005348</v>
      </c>
      <c r="D310" s="16"/>
      <c r="E310" s="79">
        <f t="shared" si="86"/>
        <v>329661.32270289428</v>
      </c>
      <c r="F310" s="76" t="str">
        <f t="shared" si="72"/>
        <v/>
      </c>
      <c r="G310" s="1">
        <f t="shared" si="77"/>
        <v>-481.30885332164826</v>
      </c>
      <c r="H310" s="1" t="str">
        <f t="shared" si="78"/>
        <v/>
      </c>
      <c r="I310" s="106">
        <f t="shared" si="79"/>
        <v>9609.525153611854</v>
      </c>
      <c r="J310" s="76" t="str">
        <f t="shared" si="80"/>
        <v/>
      </c>
      <c r="K310" s="1">
        <f t="shared" si="87"/>
        <v>584.11610703244526</v>
      </c>
      <c r="L310" s="2"/>
      <c r="M310" s="7">
        <f t="shared" si="81"/>
        <v>302571.65983794554</v>
      </c>
      <c r="N310" s="76" t="str">
        <f t="shared" si="82"/>
        <v/>
      </c>
      <c r="O310" s="1">
        <f t="shared" si="88"/>
        <v>33.561532889702548</v>
      </c>
      <c r="P310" s="2"/>
      <c r="Q310" s="10">
        <f t="shared" si="83"/>
        <v>17480.137711336876</v>
      </c>
      <c r="R310" s="76" t="str">
        <f t="shared" si="84"/>
        <v/>
      </c>
      <c r="S310" s="13" t="str">
        <f t="shared" si="73"/>
        <v/>
      </c>
      <c r="T310" s="29" t="s">
        <v>6</v>
      </c>
      <c r="U310" s="13" t="str">
        <f t="shared" si="74"/>
        <v/>
      </c>
      <c r="V310" s="28" t="s">
        <v>6</v>
      </c>
      <c r="W310" s="13" t="str">
        <f t="shared" si="75"/>
        <v/>
      </c>
      <c r="X310" s="28" t="s">
        <v>6</v>
      </c>
      <c r="Y310" t="b">
        <f t="shared" si="76"/>
        <v>1</v>
      </c>
      <c r="Z310" s="31"/>
    </row>
    <row r="311" spans="1:26">
      <c r="A311" s="67">
        <v>1</v>
      </c>
      <c r="B311" s="69">
        <f t="shared" si="89"/>
        <v>44168.75</v>
      </c>
      <c r="C311" s="77">
        <f t="shared" si="85"/>
        <v>126.48847315594321</v>
      </c>
      <c r="D311" s="16"/>
      <c r="E311" s="79">
        <f t="shared" si="86"/>
        <v>329787.81117605022</v>
      </c>
      <c r="F311" s="76" t="str">
        <f t="shared" si="72"/>
        <v/>
      </c>
      <c r="G311" s="1">
        <f t="shared" si="77"/>
        <v>-461.52352197471242</v>
      </c>
      <c r="H311" s="1" t="str">
        <f t="shared" si="78"/>
        <v/>
      </c>
      <c r="I311" s="106">
        <f t="shared" si="79"/>
        <v>9148.0016316371421</v>
      </c>
      <c r="J311" s="76" t="str">
        <f t="shared" si="80"/>
        <v/>
      </c>
      <c r="K311" s="1">
        <f t="shared" si="87"/>
        <v>556.06234593079023</v>
      </c>
      <c r="L311" s="2"/>
      <c r="M311" s="7">
        <f t="shared" si="81"/>
        <v>303127.72218387632</v>
      </c>
      <c r="N311" s="76" t="str">
        <f t="shared" si="82"/>
        <v/>
      </c>
      <c r="O311" s="1">
        <f t="shared" si="88"/>
        <v>31.949649199871757</v>
      </c>
      <c r="P311" s="2"/>
      <c r="Q311" s="10">
        <f t="shared" si="83"/>
        <v>17512.087360536749</v>
      </c>
      <c r="R311" s="76" t="str">
        <f t="shared" si="84"/>
        <v/>
      </c>
      <c r="S311" s="13" t="str">
        <f t="shared" si="73"/>
        <v/>
      </c>
      <c r="T311" s="29" t="s">
        <v>6</v>
      </c>
      <c r="U311" s="13" t="str">
        <f t="shared" si="74"/>
        <v/>
      </c>
      <c r="V311" s="28" t="s">
        <v>6</v>
      </c>
      <c r="W311" s="13" t="str">
        <f t="shared" si="75"/>
        <v/>
      </c>
      <c r="X311" s="28" t="s">
        <v>6</v>
      </c>
      <c r="Y311" t="b">
        <f t="shared" si="76"/>
        <v>1</v>
      </c>
      <c r="Z311" s="31"/>
    </row>
    <row r="312" spans="1:26">
      <c r="A312" s="67">
        <v>1</v>
      </c>
      <c r="B312" s="69">
        <f t="shared" si="89"/>
        <v>44169.75</v>
      </c>
      <c r="C312" s="77">
        <f t="shared" si="85"/>
        <v>117.32116313069128</v>
      </c>
      <c r="D312" s="16"/>
      <c r="E312" s="79">
        <f t="shared" si="86"/>
        <v>329905.13233918091</v>
      </c>
      <c r="F312" s="76" t="str">
        <f t="shared" si="72"/>
        <v/>
      </c>
      <c r="G312" s="1">
        <f t="shared" si="77"/>
        <v>-442.26319561570739</v>
      </c>
      <c r="H312" s="1" t="str">
        <f t="shared" si="78"/>
        <v/>
      </c>
      <c r="I312" s="106">
        <f t="shared" si="79"/>
        <v>8705.7384360214346</v>
      </c>
      <c r="J312" s="76" t="str">
        <f t="shared" si="80"/>
        <v/>
      </c>
      <c r="K312" s="1">
        <f t="shared" si="87"/>
        <v>529.17932601282075</v>
      </c>
      <c r="L312" s="2"/>
      <c r="M312" s="7">
        <f t="shared" si="81"/>
        <v>303656.90150988917</v>
      </c>
      <c r="N312" s="76" t="str">
        <f t="shared" si="82"/>
        <v/>
      </c>
      <c r="O312" s="1">
        <f t="shared" si="88"/>
        <v>30.405032733575023</v>
      </c>
      <c r="P312" s="2"/>
      <c r="Q312" s="10">
        <f t="shared" si="83"/>
        <v>17542.492393270324</v>
      </c>
      <c r="R312" s="76" t="str">
        <f t="shared" si="84"/>
        <v/>
      </c>
      <c r="S312" s="13" t="str">
        <f t="shared" si="73"/>
        <v/>
      </c>
      <c r="T312" s="29" t="s">
        <v>6</v>
      </c>
      <c r="U312" s="13" t="str">
        <f t="shared" si="74"/>
        <v/>
      </c>
      <c r="V312" s="28" t="s">
        <v>6</v>
      </c>
      <c r="W312" s="13" t="str">
        <f t="shared" si="75"/>
        <v/>
      </c>
      <c r="X312" s="28" t="s">
        <v>6</v>
      </c>
      <c r="Y312" t="b">
        <f t="shared" si="76"/>
        <v>1</v>
      </c>
      <c r="Z312" s="31"/>
    </row>
    <row r="313" spans="1:26">
      <c r="A313" s="67">
        <v>1</v>
      </c>
      <c r="B313" s="69">
        <f t="shared" si="89"/>
        <v>44170.75</v>
      </c>
      <c r="C313" s="77">
        <f t="shared" si="85"/>
        <v>108.81857314112131</v>
      </c>
      <c r="D313" s="16"/>
      <c r="E313" s="79">
        <f t="shared" si="86"/>
        <v>330013.95091232203</v>
      </c>
      <c r="F313" s="76" t="str">
        <f t="shared" si="72"/>
        <v/>
      </c>
      <c r="G313" s="1">
        <f t="shared" si="77"/>
        <v>-423.54153355603569</v>
      </c>
      <c r="H313" s="1" t="str">
        <f t="shared" si="78"/>
        <v/>
      </c>
      <c r="I313" s="106">
        <f t="shared" si="79"/>
        <v>8282.196902465399</v>
      </c>
      <c r="J313" s="76" t="str">
        <f t="shared" si="80"/>
        <v/>
      </c>
      <c r="K313" s="1">
        <f t="shared" si="87"/>
        <v>503.43430450628813</v>
      </c>
      <c r="L313" s="2"/>
      <c r="M313" s="7">
        <f t="shared" si="81"/>
        <v>304160.33581439545</v>
      </c>
      <c r="N313" s="76" t="str">
        <f t="shared" si="82"/>
        <v/>
      </c>
      <c r="O313" s="1">
        <f t="shared" si="88"/>
        <v>28.925802190819933</v>
      </c>
      <c r="P313" s="2"/>
      <c r="Q313" s="10">
        <f t="shared" si="83"/>
        <v>17571.418195461145</v>
      </c>
      <c r="R313" s="76" t="str">
        <f t="shared" si="84"/>
        <v/>
      </c>
      <c r="S313" s="13" t="str">
        <f t="shared" si="73"/>
        <v/>
      </c>
      <c r="T313" s="29" t="s">
        <v>6</v>
      </c>
      <c r="U313" s="13" t="str">
        <f t="shared" si="74"/>
        <v/>
      </c>
      <c r="V313" s="28" t="s">
        <v>6</v>
      </c>
      <c r="W313" s="13" t="str">
        <f t="shared" si="75"/>
        <v/>
      </c>
      <c r="X313" s="28" t="s">
        <v>6</v>
      </c>
      <c r="Y313" t="b">
        <f t="shared" si="76"/>
        <v>1</v>
      </c>
      <c r="Z313" s="31"/>
    </row>
    <row r="314" spans="1:26">
      <c r="A314" s="67">
        <v>1</v>
      </c>
      <c r="B314" s="69">
        <f t="shared" si="89"/>
        <v>44171.75</v>
      </c>
      <c r="C314" s="77">
        <f t="shared" si="85"/>
        <v>100.9351270875195</v>
      </c>
      <c r="D314" s="16"/>
      <c r="E314" s="79">
        <f t="shared" si="86"/>
        <v>330114.88603940955</v>
      </c>
      <c r="F314" s="76" t="str">
        <f t="shared" si="72"/>
        <v/>
      </c>
      <c r="G314" s="1">
        <f t="shared" si="77"/>
        <v>-405.36882636921109</v>
      </c>
      <c r="H314" s="1" t="str">
        <f t="shared" si="78"/>
        <v/>
      </c>
      <c r="I314" s="106">
        <f t="shared" si="79"/>
        <v>7876.8280760961879</v>
      </c>
      <c r="J314" s="76" t="str">
        <f t="shared" si="80"/>
        <v/>
      </c>
      <c r="K314" s="1">
        <f t="shared" si="87"/>
        <v>478.79391312523251</v>
      </c>
      <c r="L314" s="2"/>
      <c r="M314" s="7">
        <f t="shared" si="81"/>
        <v>304639.12972752069</v>
      </c>
      <c r="N314" s="76" t="str">
        <f t="shared" si="82"/>
        <v/>
      </c>
      <c r="O314" s="1">
        <f t="shared" si="88"/>
        <v>27.510040331500914</v>
      </c>
      <c r="P314" s="2"/>
      <c r="Q314" s="10">
        <f t="shared" si="83"/>
        <v>17598.928235792646</v>
      </c>
      <c r="R314" s="76" t="str">
        <f t="shared" si="84"/>
        <v/>
      </c>
      <c r="S314" s="13" t="str">
        <f t="shared" si="73"/>
        <v/>
      </c>
      <c r="T314" s="29" t="s">
        <v>6</v>
      </c>
      <c r="U314" s="13" t="str">
        <f t="shared" si="74"/>
        <v/>
      </c>
      <c r="V314" s="28" t="s">
        <v>6</v>
      </c>
      <c r="W314" s="13" t="str">
        <f t="shared" si="75"/>
        <v/>
      </c>
      <c r="X314" s="28" t="s">
        <v>6</v>
      </c>
      <c r="Y314" t="b">
        <f t="shared" si="76"/>
        <v>1</v>
      </c>
      <c r="Z314" s="31"/>
    </row>
    <row r="315" spans="1:26">
      <c r="A315" s="67">
        <v>1</v>
      </c>
      <c r="B315" s="69">
        <f t="shared" si="89"/>
        <v>44172.75</v>
      </c>
      <c r="C315" s="77">
        <f t="shared" si="85"/>
        <v>93.627884933142923</v>
      </c>
      <c r="D315" s="16"/>
      <c r="E315" s="79">
        <f t="shared" si="86"/>
        <v>330208.5139243427</v>
      </c>
      <c r="F315" s="76" t="str">
        <f t="shared" si="72"/>
        <v/>
      </c>
      <c r="G315" s="1">
        <f t="shared" si="77"/>
        <v>-387.75226626759911</v>
      </c>
      <c r="H315" s="1" t="str">
        <f t="shared" si="78"/>
        <v/>
      </c>
      <c r="I315" s="106">
        <f t="shared" si="79"/>
        <v>7489.0758098285887</v>
      </c>
      <c r="J315" s="76" t="str">
        <f t="shared" si="80"/>
        <v/>
      </c>
      <c r="K315" s="1">
        <f t="shared" si="87"/>
        <v>455.22434640422671</v>
      </c>
      <c r="L315" s="2"/>
      <c r="M315" s="7">
        <f t="shared" si="81"/>
        <v>305094.35407392494</v>
      </c>
      <c r="N315" s="76" t="str">
        <f t="shared" si="82"/>
        <v/>
      </c>
      <c r="O315" s="1">
        <f t="shared" si="88"/>
        <v>26.155804796511401</v>
      </c>
      <c r="P315" s="2"/>
      <c r="Q315" s="10">
        <f t="shared" si="83"/>
        <v>17625.084040589158</v>
      </c>
      <c r="R315" s="76" t="str">
        <f t="shared" si="84"/>
        <v/>
      </c>
      <c r="S315" s="13" t="str">
        <f t="shared" si="73"/>
        <v/>
      </c>
      <c r="T315" s="29" t="s">
        <v>6</v>
      </c>
      <c r="U315" s="13" t="str">
        <f t="shared" si="74"/>
        <v/>
      </c>
      <c r="V315" s="28" t="s">
        <v>6</v>
      </c>
      <c r="W315" s="13" t="str">
        <f t="shared" si="75"/>
        <v/>
      </c>
      <c r="X315" s="28" t="s">
        <v>6</v>
      </c>
      <c r="Y315" t="b">
        <f t="shared" si="76"/>
        <v>1</v>
      </c>
      <c r="Z315" s="31"/>
    </row>
    <row r="316" spans="1:26">
      <c r="A316" s="67">
        <v>1</v>
      </c>
      <c r="B316" s="69">
        <f t="shared" si="89"/>
        <v>44173.75</v>
      </c>
      <c r="C316" s="77">
        <f t="shared" si="85"/>
        <v>86.856461276242044</v>
      </c>
      <c r="D316" s="16"/>
      <c r="E316" s="79">
        <f t="shared" si="86"/>
        <v>330295.37038561894</v>
      </c>
      <c r="F316" s="76" t="str">
        <f t="shared" si="72"/>
        <v/>
      </c>
      <c r="G316" s="1">
        <f t="shared" si="77"/>
        <v>-370.69621073923429</v>
      </c>
      <c r="H316" s="1" t="str">
        <f t="shared" si="78"/>
        <v/>
      </c>
      <c r="I316" s="106">
        <f t="shared" si="79"/>
        <v>7118.3795990893541</v>
      </c>
      <c r="J316" s="76" t="str">
        <f t="shared" si="80"/>
        <v/>
      </c>
      <c r="K316" s="1">
        <f t="shared" si="87"/>
        <v>432.69153400742528</v>
      </c>
      <c r="L316" s="2"/>
      <c r="M316" s="7">
        <f t="shared" si="81"/>
        <v>305527.04560793238</v>
      </c>
      <c r="N316" s="76" t="str">
        <f t="shared" si="82"/>
        <v/>
      </c>
      <c r="O316" s="1">
        <f t="shared" si="88"/>
        <v>24.861138008097118</v>
      </c>
      <c r="P316" s="2"/>
      <c r="Q316" s="10">
        <f t="shared" si="83"/>
        <v>17649.945178597256</v>
      </c>
      <c r="R316" s="76" t="str">
        <f t="shared" si="84"/>
        <v/>
      </c>
      <c r="S316" s="13" t="str">
        <f t="shared" si="73"/>
        <v/>
      </c>
      <c r="T316" s="29" t="s">
        <v>6</v>
      </c>
      <c r="U316" s="13" t="str">
        <f t="shared" si="74"/>
        <v/>
      </c>
      <c r="V316" s="28" t="s">
        <v>6</v>
      </c>
      <c r="W316" s="13" t="str">
        <f t="shared" si="75"/>
        <v/>
      </c>
      <c r="X316" s="28" t="s">
        <v>6</v>
      </c>
      <c r="Y316" t="b">
        <f t="shared" si="76"/>
        <v>1</v>
      </c>
      <c r="Z316" s="31"/>
    </row>
    <row r="317" spans="1:26">
      <c r="A317" s="67">
        <v>1</v>
      </c>
      <c r="B317" s="69">
        <f t="shared" si="89"/>
        <v>44174.75</v>
      </c>
      <c r="C317" s="77">
        <f t="shared" si="85"/>
        <v>80.582935886282939</v>
      </c>
      <c r="D317" s="16"/>
      <c r="E317" s="79">
        <f t="shared" si="86"/>
        <v>330375.95332150522</v>
      </c>
      <c r="F317" s="76" t="str">
        <f t="shared" si="72"/>
        <v/>
      </c>
      <c r="G317" s="1">
        <f t="shared" si="77"/>
        <v>-354.20243781373256</v>
      </c>
      <c r="H317" s="1" t="str">
        <f t="shared" si="78"/>
        <v/>
      </c>
      <c r="I317" s="106">
        <f t="shared" si="79"/>
        <v>6764.177161275622</v>
      </c>
      <c r="J317" s="76" t="str">
        <f t="shared" si="80"/>
        <v/>
      </c>
      <c r="K317" s="1">
        <f t="shared" si="87"/>
        <v>411.16129752124522</v>
      </c>
      <c r="L317" s="2"/>
      <c r="M317" s="7">
        <f t="shared" si="81"/>
        <v>305938.20690545364</v>
      </c>
      <c r="N317" s="76" t="str">
        <f t="shared" si="82"/>
        <v/>
      </c>
      <c r="O317" s="1">
        <f t="shared" si="88"/>
        <v>23.624076178686089</v>
      </c>
      <c r="P317" s="2"/>
      <c r="Q317" s="10">
        <f t="shared" si="83"/>
        <v>17673.569254775943</v>
      </c>
      <c r="R317" s="76" t="str">
        <f t="shared" si="84"/>
        <v/>
      </c>
      <c r="S317" s="13" t="str">
        <f t="shared" si="73"/>
        <v/>
      </c>
      <c r="T317" s="29" t="s">
        <v>6</v>
      </c>
      <c r="U317" s="13" t="str">
        <f t="shared" si="74"/>
        <v/>
      </c>
      <c r="V317" s="28" t="s">
        <v>6</v>
      </c>
      <c r="W317" s="13" t="str">
        <f t="shared" si="75"/>
        <v/>
      </c>
      <c r="X317" s="28" t="s">
        <v>6</v>
      </c>
      <c r="Y317" t="b">
        <f t="shared" si="76"/>
        <v>1</v>
      </c>
      <c r="Z317" s="31"/>
    </row>
    <row r="318" spans="1:26">
      <c r="A318" s="67">
        <v>1</v>
      </c>
      <c r="B318" s="69">
        <f t="shared" si="89"/>
        <v>44175.75</v>
      </c>
      <c r="C318" s="77">
        <f t="shared" si="85"/>
        <v>74.771758144255728</v>
      </c>
      <c r="D318" s="16"/>
      <c r="E318" s="79">
        <f t="shared" si="86"/>
        <v>330450.72507964948</v>
      </c>
      <c r="F318" s="76" t="str">
        <f t="shared" si="72"/>
        <v/>
      </c>
      <c r="G318" s="1">
        <f t="shared" si="77"/>
        <v>-338.27039163748242</v>
      </c>
      <c r="H318" s="1" t="str">
        <f t="shared" si="78"/>
        <v/>
      </c>
      <c r="I318" s="106">
        <f t="shared" si="79"/>
        <v>6425.9067696381398</v>
      </c>
      <c r="J318" s="76" t="str">
        <f t="shared" si="80"/>
        <v/>
      </c>
      <c r="K318" s="1">
        <f t="shared" si="87"/>
        <v>390.59949231973007</v>
      </c>
      <c r="L318" s="2"/>
      <c r="M318" s="7">
        <f t="shared" si="81"/>
        <v>306328.80639777338</v>
      </c>
      <c r="N318" s="76" t="str">
        <f t="shared" si="82"/>
        <v/>
      </c>
      <c r="O318" s="1">
        <f t="shared" si="88"/>
        <v>22.442657462040469</v>
      </c>
      <c r="P318" s="2"/>
      <c r="Q318" s="10">
        <f t="shared" si="83"/>
        <v>17696.011912237984</v>
      </c>
      <c r="R318" s="76" t="str">
        <f t="shared" si="84"/>
        <v/>
      </c>
      <c r="S318" s="13" t="str">
        <f t="shared" si="73"/>
        <v/>
      </c>
      <c r="T318" s="29" t="s">
        <v>6</v>
      </c>
      <c r="U318" s="13" t="str">
        <f t="shared" si="74"/>
        <v/>
      </c>
      <c r="V318" s="28" t="s">
        <v>6</v>
      </c>
      <c r="W318" s="13" t="str">
        <f t="shared" si="75"/>
        <v/>
      </c>
      <c r="X318" s="28" t="s">
        <v>6</v>
      </c>
      <c r="Y318" t="b">
        <f t="shared" si="76"/>
        <v>1</v>
      </c>
      <c r="Z318" s="31"/>
    </row>
    <row r="319" spans="1:26">
      <c r="A319" s="67">
        <v>1</v>
      </c>
      <c r="B319" s="69">
        <f t="shared" si="89"/>
        <v>44176.75</v>
      </c>
      <c r="C319" s="77">
        <f t="shared" si="85"/>
        <v>69.389647116302513</v>
      </c>
      <c r="D319" s="16"/>
      <c r="E319" s="79">
        <f t="shared" si="86"/>
        <v>330520.11472676578</v>
      </c>
      <c r="F319" s="76" t="str">
        <f t="shared" si="72"/>
        <v/>
      </c>
      <c r="G319" s="1">
        <f t="shared" si="77"/>
        <v>-322.89741732249996</v>
      </c>
      <c r="H319" s="1" t="str">
        <f t="shared" si="78"/>
        <v/>
      </c>
      <c r="I319" s="106">
        <f t="shared" si="79"/>
        <v>6103.0093523156402</v>
      </c>
      <c r="J319" s="76" t="str">
        <f t="shared" si="80"/>
        <v/>
      </c>
      <c r="K319" s="1">
        <f t="shared" si="87"/>
        <v>370.97213515459913</v>
      </c>
      <c r="L319" s="2"/>
      <c r="M319" s="7">
        <f t="shared" si="81"/>
        <v>306699.77853292797</v>
      </c>
      <c r="N319" s="76" t="str">
        <f t="shared" si="82"/>
        <v/>
      </c>
      <c r="O319" s="1">
        <f t="shared" si="88"/>
        <v>21.314929284192274</v>
      </c>
      <c r="P319" s="2"/>
      <c r="Q319" s="10">
        <f t="shared" si="83"/>
        <v>17717.326841522176</v>
      </c>
      <c r="R319" s="76" t="str">
        <f t="shared" si="84"/>
        <v/>
      </c>
      <c r="S319" s="13" t="str">
        <f t="shared" si="73"/>
        <v/>
      </c>
      <c r="T319" s="29" t="s">
        <v>6</v>
      </c>
      <c r="U319" s="13" t="str">
        <f t="shared" si="74"/>
        <v/>
      </c>
      <c r="V319" s="28" t="s">
        <v>6</v>
      </c>
      <c r="W319" s="13" t="str">
        <f t="shared" si="75"/>
        <v/>
      </c>
      <c r="X319" s="28" t="s">
        <v>6</v>
      </c>
      <c r="Y319" t="b">
        <f t="shared" si="76"/>
        <v>1</v>
      </c>
      <c r="Z319" s="31"/>
    </row>
    <row r="320" spans="1:26">
      <c r="A320" s="67">
        <v>1</v>
      </c>
      <c r="B320" s="69">
        <f t="shared" si="89"/>
        <v>44177.75</v>
      </c>
      <c r="C320" s="77">
        <f t="shared" si="85"/>
        <v>64.40548877249239</v>
      </c>
      <c r="D320" s="16"/>
      <c r="E320" s="79">
        <f t="shared" si="86"/>
        <v>330584.52021553827</v>
      </c>
      <c r="F320" s="76" t="str">
        <f t="shared" si="72"/>
        <v/>
      </c>
      <c r="G320" s="1">
        <f t="shared" si="77"/>
        <v>-308.07898429114221</v>
      </c>
      <c r="H320" s="1" t="str">
        <f t="shared" si="78"/>
        <v/>
      </c>
      <c r="I320" s="106">
        <f t="shared" si="79"/>
        <v>5794.9303680244975</v>
      </c>
      <c r="J320" s="76" t="str">
        <f t="shared" si="80"/>
        <v/>
      </c>
      <c r="K320" s="1">
        <f t="shared" si="87"/>
        <v>352.24551816926203</v>
      </c>
      <c r="L320" s="2"/>
      <c r="M320" s="7">
        <f t="shared" si="81"/>
        <v>307052.02405109722</v>
      </c>
      <c r="N320" s="76" t="str">
        <f t="shared" si="82"/>
        <v/>
      </c>
      <c r="O320" s="1">
        <f t="shared" si="88"/>
        <v>20.238954894341486</v>
      </c>
      <c r="P320" s="2"/>
      <c r="Q320" s="10">
        <f t="shared" si="83"/>
        <v>17737.565796416518</v>
      </c>
      <c r="R320" s="76" t="str">
        <f t="shared" si="84"/>
        <v/>
      </c>
      <c r="S320" s="13" t="str">
        <f t="shared" si="73"/>
        <v/>
      </c>
      <c r="T320" s="29" t="s">
        <v>6</v>
      </c>
      <c r="U320" s="13" t="str">
        <f t="shared" si="74"/>
        <v/>
      </c>
      <c r="V320" s="28" t="s">
        <v>6</v>
      </c>
      <c r="W320" s="13" t="str">
        <f t="shared" si="75"/>
        <v/>
      </c>
      <c r="X320" s="28" t="s">
        <v>6</v>
      </c>
      <c r="Y320" t="b">
        <f t="shared" si="76"/>
        <v>1</v>
      </c>
      <c r="Z320" s="31"/>
    </row>
    <row r="321" spans="1:26">
      <c r="A321" s="67">
        <v>1</v>
      </c>
      <c r="B321" s="69">
        <f t="shared" si="89"/>
        <v>44178.75</v>
      </c>
      <c r="C321" s="77">
        <f t="shared" si="85"/>
        <v>59.790231678285636</v>
      </c>
      <c r="D321" s="16"/>
      <c r="E321" s="79">
        <f t="shared" si="86"/>
        <v>330644.31044721656</v>
      </c>
      <c r="F321" s="76" t="str">
        <f t="shared" si="72"/>
        <v/>
      </c>
      <c r="G321" s="1">
        <f t="shared" si="77"/>
        <v>-293.80889756886177</v>
      </c>
      <c r="H321" s="1" t="str">
        <f t="shared" si="78"/>
        <v/>
      </c>
      <c r="I321" s="106">
        <f t="shared" si="79"/>
        <v>5501.121470455636</v>
      </c>
      <c r="J321" s="76" t="str">
        <f t="shared" si="80"/>
        <v/>
      </c>
      <c r="K321" s="1">
        <f t="shared" si="87"/>
        <v>334.38631006937862</v>
      </c>
      <c r="L321" s="2"/>
      <c r="M321" s="7">
        <f t="shared" si="81"/>
        <v>307386.41036116658</v>
      </c>
      <c r="N321" s="76" t="str">
        <f t="shared" si="82"/>
        <v/>
      </c>
      <c r="O321" s="1">
        <f t="shared" si="88"/>
        <v>19.21281917780836</v>
      </c>
      <c r="P321" s="2"/>
      <c r="Q321" s="10">
        <f t="shared" si="83"/>
        <v>17756.778615594329</v>
      </c>
      <c r="R321" s="76" t="str">
        <f t="shared" si="84"/>
        <v/>
      </c>
      <c r="S321" s="13" t="str">
        <f t="shared" si="73"/>
        <v/>
      </c>
      <c r="T321" s="29" t="s">
        <v>6</v>
      </c>
      <c r="U321" s="13" t="str">
        <f t="shared" si="74"/>
        <v/>
      </c>
      <c r="V321" s="28" t="s">
        <v>6</v>
      </c>
      <c r="W321" s="13" t="str">
        <f t="shared" si="75"/>
        <v/>
      </c>
      <c r="X321" s="28" t="s">
        <v>6</v>
      </c>
      <c r="Y321" t="b">
        <f t="shared" si="76"/>
        <v>1</v>
      </c>
      <c r="Z321" s="31"/>
    </row>
    <row r="322" spans="1:26">
      <c r="A322" s="67">
        <v>1</v>
      </c>
      <c r="B322" s="69">
        <f t="shared" si="89"/>
        <v>44179.75</v>
      </c>
      <c r="C322" s="77">
        <f t="shared" si="85"/>
        <v>55.516782296006568</v>
      </c>
      <c r="D322" s="16"/>
      <c r="E322" s="79">
        <f t="shared" si="86"/>
        <v>330699.82722951256</v>
      </c>
      <c r="F322" s="76" t="str">
        <f t="shared" si="72"/>
        <v/>
      </c>
      <c r="G322" s="1">
        <f t="shared" si="77"/>
        <v>-280.07949668174405</v>
      </c>
      <c r="H322" s="1" t="str">
        <f t="shared" si="78"/>
        <v/>
      </c>
      <c r="I322" s="106">
        <f t="shared" si="79"/>
        <v>5221.0419737738921</v>
      </c>
      <c r="J322" s="76" t="str">
        <f t="shared" si="80"/>
        <v/>
      </c>
      <c r="K322" s="1">
        <f t="shared" si="87"/>
        <v>317.36164520340907</v>
      </c>
      <c r="L322" s="2"/>
      <c r="M322" s="7">
        <f t="shared" si="81"/>
        <v>307703.77200637001</v>
      </c>
      <c r="N322" s="76" t="str">
        <f t="shared" si="82"/>
        <v/>
      </c>
      <c r="O322" s="1">
        <f t="shared" si="88"/>
        <v>18.234633774330579</v>
      </c>
      <c r="P322" s="2"/>
      <c r="Q322" s="10">
        <f t="shared" si="83"/>
        <v>17775.013249368658</v>
      </c>
      <c r="R322" s="76" t="str">
        <f t="shared" si="84"/>
        <v/>
      </c>
      <c r="S322" s="13" t="str">
        <f t="shared" si="73"/>
        <v/>
      </c>
      <c r="T322" s="29" t="s">
        <v>6</v>
      </c>
      <c r="U322" s="13" t="str">
        <f t="shared" si="74"/>
        <v/>
      </c>
      <c r="V322" s="28" t="s">
        <v>6</v>
      </c>
      <c r="W322" s="13" t="str">
        <f t="shared" si="75"/>
        <v/>
      </c>
      <c r="X322" s="28" t="s">
        <v>6</v>
      </c>
      <c r="Y322" t="b">
        <f t="shared" si="76"/>
        <v>1</v>
      </c>
      <c r="Z322" s="31"/>
    </row>
    <row r="323" spans="1:26">
      <c r="A323" s="67">
        <v>1</v>
      </c>
      <c r="B323" s="69">
        <f t="shared" si="89"/>
        <v>44180.75</v>
      </c>
      <c r="C323" s="77">
        <f t="shared" si="85"/>
        <v>51.559900868218392</v>
      </c>
      <c r="D323" s="16"/>
      <c r="E323" s="79">
        <f t="shared" si="86"/>
        <v>330751.38713038078</v>
      </c>
      <c r="F323" s="76" t="str">
        <f t="shared" si="72"/>
        <v/>
      </c>
      <c r="G323" s="1">
        <f t="shared" si="77"/>
        <v>-266.88184199397278</v>
      </c>
      <c r="H323" s="1" t="str">
        <f t="shared" si="78"/>
        <v/>
      </c>
      <c r="I323" s="106">
        <f t="shared" si="79"/>
        <v>4954.1601317799195</v>
      </c>
      <c r="J323" s="76" t="str">
        <f t="shared" si="80"/>
        <v/>
      </c>
      <c r="K323" s="1">
        <f t="shared" si="87"/>
        <v>301.13920131661882</v>
      </c>
      <c r="L323" s="2"/>
      <c r="M323" s="7">
        <f t="shared" si="81"/>
        <v>308004.91120768664</v>
      </c>
      <c r="N323" s="76" t="str">
        <f t="shared" si="82"/>
        <v/>
      </c>
      <c r="O323" s="1">
        <f t="shared" si="88"/>
        <v>17.302541545571646</v>
      </c>
      <c r="P323" s="2"/>
      <c r="Q323" s="10">
        <f t="shared" si="83"/>
        <v>17792.315790914228</v>
      </c>
      <c r="R323" s="76" t="str">
        <f t="shared" si="84"/>
        <v/>
      </c>
      <c r="S323" s="13" t="str">
        <f t="shared" si="73"/>
        <v/>
      </c>
      <c r="T323" s="29" t="s">
        <v>6</v>
      </c>
      <c r="U323" s="13" t="str">
        <f t="shared" si="74"/>
        <v/>
      </c>
      <c r="V323" s="28" t="s">
        <v>6</v>
      </c>
      <c r="W323" s="13" t="str">
        <f t="shared" si="75"/>
        <v/>
      </c>
      <c r="X323" s="28" t="s">
        <v>6</v>
      </c>
      <c r="Y323" t="b">
        <f t="shared" si="76"/>
        <v>1</v>
      </c>
      <c r="Z323" s="31"/>
    </row>
    <row r="324" spans="1:26">
      <c r="A324" s="67">
        <v>1</v>
      </c>
      <c r="B324" s="69">
        <f t="shared" si="89"/>
        <v>44181.75</v>
      </c>
      <c r="C324" s="77">
        <f t="shared" si="85"/>
        <v>47.896098703553434</v>
      </c>
      <c r="D324" s="16"/>
      <c r="E324" s="79">
        <f t="shared" si="86"/>
        <v>330799.28322908434</v>
      </c>
      <c r="F324" s="76" t="str">
        <f t="shared" si="72"/>
        <v/>
      </c>
      <c r="G324" s="1">
        <f t="shared" si="77"/>
        <v>-254.20588847486653</v>
      </c>
      <c r="H324" s="1" t="str">
        <f t="shared" si="78"/>
        <v/>
      </c>
      <c r="I324" s="106">
        <f t="shared" si="79"/>
        <v>4699.9542433050528</v>
      </c>
      <c r="J324" s="76" t="str">
        <f t="shared" si="80"/>
        <v/>
      </c>
      <c r="K324" s="1">
        <f t="shared" si="87"/>
        <v>285.6872667426349</v>
      </c>
      <c r="L324" s="2"/>
      <c r="M324" s="7">
        <f t="shared" si="81"/>
        <v>308290.59847442928</v>
      </c>
      <c r="N324" s="76" t="str">
        <f t="shared" si="82"/>
        <v/>
      </c>
      <c r="O324" s="1">
        <f t="shared" si="88"/>
        <v>16.414720435743071</v>
      </c>
      <c r="P324" s="2"/>
      <c r="Q324" s="10">
        <f t="shared" si="83"/>
        <v>17808.730511349971</v>
      </c>
      <c r="R324" s="76" t="str">
        <f t="shared" si="84"/>
        <v/>
      </c>
      <c r="S324" s="13" t="str">
        <f t="shared" si="73"/>
        <v/>
      </c>
      <c r="T324" s="29" t="s">
        <v>6</v>
      </c>
      <c r="U324" s="13" t="str">
        <f t="shared" si="74"/>
        <v/>
      </c>
      <c r="V324" s="28" t="s">
        <v>6</v>
      </c>
      <c r="W324" s="13" t="str">
        <f t="shared" si="75"/>
        <v/>
      </c>
      <c r="X324" s="28" t="s">
        <v>6</v>
      </c>
      <c r="Y324" t="b">
        <f t="shared" si="76"/>
        <v>1</v>
      </c>
      <c r="Z324" s="31"/>
    </row>
    <row r="325" spans="1:26">
      <c r="A325" s="67">
        <v>1</v>
      </c>
      <c r="B325" s="69">
        <f t="shared" si="89"/>
        <v>44182.75</v>
      </c>
      <c r="C325" s="77">
        <f t="shared" si="85"/>
        <v>44.503537540847901</v>
      </c>
      <c r="D325" s="16"/>
      <c r="E325" s="79">
        <f t="shared" si="86"/>
        <v>330843.78676662518</v>
      </c>
      <c r="F325" s="76" t="str">
        <f t="shared" si="72"/>
        <v/>
      </c>
      <c r="G325" s="1">
        <f t="shared" si="77"/>
        <v>-242.04064701713068</v>
      </c>
      <c r="H325" s="1" t="str">
        <f t="shared" si="78"/>
        <v/>
      </c>
      <c r="I325" s="106">
        <f t="shared" si="79"/>
        <v>4457.9135962879218</v>
      </c>
      <c r="J325" s="76" t="str">
        <f t="shared" si="80"/>
        <v/>
      </c>
      <c r="K325" s="1">
        <f t="shared" si="87"/>
        <v>270.97479778925259</v>
      </c>
      <c r="L325" s="2"/>
      <c r="M325" s="7">
        <f t="shared" si="81"/>
        <v>308561.57327221852</v>
      </c>
      <c r="N325" s="76" t="str">
        <f t="shared" si="82"/>
        <v/>
      </c>
      <c r="O325" s="1">
        <f t="shared" si="88"/>
        <v>15.569386768818113</v>
      </c>
      <c r="P325" s="2"/>
      <c r="Q325" s="10">
        <f t="shared" si="83"/>
        <v>17824.299898118788</v>
      </c>
      <c r="R325" s="76" t="str">
        <f t="shared" si="84"/>
        <v/>
      </c>
      <c r="S325" s="13" t="str">
        <f t="shared" si="73"/>
        <v/>
      </c>
      <c r="T325" s="29" t="s">
        <v>6</v>
      </c>
      <c r="U325" s="13" t="str">
        <f t="shared" si="74"/>
        <v/>
      </c>
      <c r="V325" s="28" t="s">
        <v>6</v>
      </c>
      <c r="W325" s="13" t="str">
        <f t="shared" si="75"/>
        <v/>
      </c>
      <c r="X325" s="28" t="s">
        <v>6</v>
      </c>
      <c r="Y325" t="b">
        <f t="shared" si="76"/>
        <v>1</v>
      </c>
      <c r="Z325" s="31"/>
    </row>
    <row r="326" spans="1:26">
      <c r="A326" s="67">
        <v>1</v>
      </c>
      <c r="B326" s="69">
        <f t="shared" si="89"/>
        <v>44183.75</v>
      </c>
      <c r="C326" s="77">
        <f t="shared" si="85"/>
        <v>41.36193154763896</v>
      </c>
      <c r="D326" s="16"/>
      <c r="E326" s="79">
        <f t="shared" si="86"/>
        <v>330885.14869817282</v>
      </c>
      <c r="F326" s="76" t="str">
        <f t="shared" si="72"/>
        <v/>
      </c>
      <c r="G326" s="1">
        <f t="shared" si="77"/>
        <v>-230.37433353851634</v>
      </c>
      <c r="H326" s="1" t="str">
        <f t="shared" si="78"/>
        <v/>
      </c>
      <c r="I326" s="106">
        <f t="shared" si="79"/>
        <v>4227.5392627494057</v>
      </c>
      <c r="J326" s="76" t="str">
        <f t="shared" si="80"/>
        <v/>
      </c>
      <c r="K326" s="1">
        <f t="shared" si="87"/>
        <v>256.97146706108089</v>
      </c>
      <c r="L326" s="2"/>
      <c r="M326" s="7">
        <f t="shared" si="81"/>
        <v>308818.5447392796</v>
      </c>
      <c r="N326" s="76" t="str">
        <f t="shared" si="82"/>
        <v/>
      </c>
      <c r="O326" s="1">
        <f t="shared" si="88"/>
        <v>14.76479802500384</v>
      </c>
      <c r="P326" s="2"/>
      <c r="Q326" s="10">
        <f t="shared" si="83"/>
        <v>17839.064696143792</v>
      </c>
      <c r="R326" s="76" t="str">
        <f t="shared" si="84"/>
        <v/>
      </c>
      <c r="S326" s="13" t="str">
        <f t="shared" si="73"/>
        <v/>
      </c>
      <c r="T326" s="29" t="s">
        <v>6</v>
      </c>
      <c r="U326" s="13" t="str">
        <f t="shared" si="74"/>
        <v/>
      </c>
      <c r="V326" s="28" t="s">
        <v>6</v>
      </c>
      <c r="W326" s="13" t="str">
        <f t="shared" si="75"/>
        <v/>
      </c>
      <c r="X326" s="28" t="s">
        <v>6</v>
      </c>
      <c r="Y326" t="b">
        <f t="shared" si="76"/>
        <v>1</v>
      </c>
      <c r="Z326" s="31"/>
    </row>
    <row r="327" spans="1:26">
      <c r="A327" s="67">
        <v>1</v>
      </c>
      <c r="B327" s="69">
        <f t="shared" si="89"/>
        <v>44184.75</v>
      </c>
      <c r="C327" s="77">
        <f t="shared" si="85"/>
        <v>38.452452389057726</v>
      </c>
      <c r="D327" s="16"/>
      <c r="E327" s="79">
        <f t="shared" si="86"/>
        <v>330923.60115056188</v>
      </c>
      <c r="F327" s="76" t="str">
        <f t="shared" si="72"/>
        <v/>
      </c>
      <c r="G327" s="1">
        <f t="shared" si="77"/>
        <v>-219.19450619081726</v>
      </c>
      <c r="H327" s="1" t="str">
        <f t="shared" si="78"/>
        <v/>
      </c>
      <c r="I327" s="106">
        <f t="shared" si="79"/>
        <v>4008.3447565585884</v>
      </c>
      <c r="J327" s="76" t="str">
        <f t="shared" si="80"/>
        <v/>
      </c>
      <c r="K327" s="1">
        <f t="shared" si="87"/>
        <v>243.64770344192263</v>
      </c>
      <c r="L327" s="2"/>
      <c r="M327" s="7">
        <f t="shared" si="81"/>
        <v>309062.19244272151</v>
      </c>
      <c r="N327" s="76" t="str">
        <f t="shared" si="82"/>
        <v/>
      </c>
      <c r="O327" s="1">
        <f t="shared" si="88"/>
        <v>13.999255138006953</v>
      </c>
      <c r="P327" s="2"/>
      <c r="Q327" s="10">
        <f t="shared" si="83"/>
        <v>17853.063951281798</v>
      </c>
      <c r="R327" s="76" t="str">
        <f t="shared" si="84"/>
        <v/>
      </c>
      <c r="S327" s="13" t="str">
        <f t="shared" si="73"/>
        <v/>
      </c>
      <c r="T327" s="29" t="s">
        <v>6</v>
      </c>
      <c r="U327" s="13" t="str">
        <f t="shared" si="74"/>
        <v/>
      </c>
      <c r="V327" s="28" t="s">
        <v>6</v>
      </c>
      <c r="W327" s="13" t="str">
        <f t="shared" si="75"/>
        <v/>
      </c>
      <c r="X327" s="28" t="s">
        <v>6</v>
      </c>
      <c r="Y327" t="b">
        <f t="shared" si="76"/>
        <v>1</v>
      </c>
      <c r="Z327" s="31"/>
    </row>
    <row r="328" spans="1:26">
      <c r="A328" s="67">
        <v>1</v>
      </c>
      <c r="B328" s="69">
        <f t="shared" si="89"/>
        <v>44185.75</v>
      </c>
      <c r="C328" s="77">
        <f t="shared" si="85"/>
        <v>35.75763771525817</v>
      </c>
      <c r="D328" s="16"/>
      <c r="E328" s="79">
        <f t="shared" si="86"/>
        <v>330959.35878827714</v>
      </c>
      <c r="F328" s="76" t="str">
        <f t="shared" si="72"/>
        <v/>
      </c>
      <c r="G328" s="1">
        <f t="shared" si="77"/>
        <v>-208.48819107361993</v>
      </c>
      <c r="H328" s="1" t="str">
        <f t="shared" si="78"/>
        <v/>
      </c>
      <c r="I328" s="106">
        <f t="shared" si="79"/>
        <v>3799.8565654849685</v>
      </c>
      <c r="J328" s="76" t="str">
        <f t="shared" si="80"/>
        <v/>
      </c>
      <c r="K328" s="1">
        <f t="shared" si="87"/>
        <v>230.97472443563049</v>
      </c>
      <c r="L328" s="2"/>
      <c r="M328" s="7">
        <f t="shared" si="81"/>
        <v>309293.16716715717</v>
      </c>
      <c r="N328" s="76" t="str">
        <f t="shared" si="82"/>
        <v/>
      </c>
      <c r="O328" s="1">
        <f t="shared" si="88"/>
        <v>13.271104353240871</v>
      </c>
      <c r="P328" s="2"/>
      <c r="Q328" s="10">
        <f t="shared" si="83"/>
        <v>17866.335055635038</v>
      </c>
      <c r="R328" s="76" t="str">
        <f t="shared" si="84"/>
        <v/>
      </c>
      <c r="S328" s="13" t="str">
        <f t="shared" si="73"/>
        <v/>
      </c>
      <c r="T328" s="29" t="s">
        <v>6</v>
      </c>
      <c r="U328" s="13" t="str">
        <f t="shared" si="74"/>
        <v/>
      </c>
      <c r="V328" s="28" t="s">
        <v>6</v>
      </c>
      <c r="W328" s="13" t="str">
        <f t="shared" si="75"/>
        <v/>
      </c>
      <c r="X328" s="28" t="s">
        <v>6</v>
      </c>
      <c r="Y328" t="b">
        <f t="shared" si="76"/>
        <v>1</v>
      </c>
      <c r="Z328" s="31"/>
    </row>
    <row r="329" spans="1:26">
      <c r="A329" s="67">
        <v>1</v>
      </c>
      <c r="B329" s="69">
        <f t="shared" si="89"/>
        <v>44186.75</v>
      </c>
      <c r="C329" s="77">
        <f t="shared" si="85"/>
        <v>33.261303313018288</v>
      </c>
      <c r="D329" s="16"/>
      <c r="E329" s="79">
        <f t="shared" si="86"/>
        <v>330992.62009159016</v>
      </c>
      <c r="F329" s="76" t="str">
        <f t="shared" si="72"/>
        <v/>
      </c>
      <c r="G329" s="1">
        <f t="shared" si="77"/>
        <v>-198.24199690895625</v>
      </c>
      <c r="H329" s="1" t="str">
        <f t="shared" si="78"/>
        <v/>
      </c>
      <c r="I329" s="106">
        <f t="shared" si="79"/>
        <v>3601.6145685760121</v>
      </c>
      <c r="J329" s="76" t="str">
        <f t="shared" si="80"/>
        <v/>
      </c>
      <c r="K329" s="1">
        <f t="shared" si="87"/>
        <v>218.92456153644974</v>
      </c>
      <c r="L329" s="2"/>
      <c r="M329" s="7">
        <f t="shared" si="81"/>
        <v>309512.09172869363</v>
      </c>
      <c r="N329" s="76" t="str">
        <f t="shared" si="82"/>
        <v/>
      </c>
      <c r="O329" s="1">
        <f t="shared" si="88"/>
        <v>12.5787386855284</v>
      </c>
      <c r="P329" s="2"/>
      <c r="Q329" s="10">
        <f t="shared" si="83"/>
        <v>17878.913794320568</v>
      </c>
      <c r="R329" s="76" t="str">
        <f t="shared" si="84"/>
        <v/>
      </c>
      <c r="S329" s="13" t="str">
        <f t="shared" si="73"/>
        <v/>
      </c>
      <c r="T329" s="29" t="s">
        <v>6</v>
      </c>
      <c r="U329" s="13" t="str">
        <f t="shared" si="74"/>
        <v/>
      </c>
      <c r="V329" s="28" t="s">
        <v>6</v>
      </c>
      <c r="W329" s="13" t="str">
        <f t="shared" si="75"/>
        <v/>
      </c>
      <c r="X329" s="28" t="s">
        <v>6</v>
      </c>
      <c r="Y329" t="b">
        <f t="shared" si="76"/>
        <v>1</v>
      </c>
      <c r="Z329" s="31"/>
    </row>
    <row r="330" spans="1:26">
      <c r="A330" s="67">
        <v>1</v>
      </c>
      <c r="B330" s="69">
        <f t="shared" si="89"/>
        <v>44187.75</v>
      </c>
      <c r="C330" s="77">
        <f t="shared" si="85"/>
        <v>30.948459106381051</v>
      </c>
      <c r="D330" s="16"/>
      <c r="E330" s="79">
        <f t="shared" si="86"/>
        <v>331023.56855069654</v>
      </c>
      <c r="F330" s="76" t="str">
        <f t="shared" si="72"/>
        <v/>
      </c>
      <c r="G330" s="1">
        <f t="shared" si="77"/>
        <v>-188.4422191763164</v>
      </c>
      <c r="H330" s="1" t="str">
        <f t="shared" si="78"/>
        <v/>
      </c>
      <c r="I330" s="106">
        <f t="shared" si="79"/>
        <v>3413.1723493996956</v>
      </c>
      <c r="J330" s="76" t="str">
        <f t="shared" si="80"/>
        <v/>
      </c>
      <c r="K330" s="1">
        <f t="shared" si="87"/>
        <v>207.47007926950309</v>
      </c>
      <c r="L330" s="2"/>
      <c r="M330" s="7">
        <f t="shared" si="81"/>
        <v>309719.56180796312</v>
      </c>
      <c r="N330" s="76" t="str">
        <f t="shared" si="82"/>
        <v/>
      </c>
      <c r="O330" s="1">
        <f t="shared" si="88"/>
        <v>11.920599013109999</v>
      </c>
      <c r="P330" s="2"/>
      <c r="Q330" s="10">
        <f t="shared" si="83"/>
        <v>17890.834393333676</v>
      </c>
      <c r="R330" s="76" t="str">
        <f t="shared" si="84"/>
        <v/>
      </c>
      <c r="S330" s="13" t="str">
        <f t="shared" si="73"/>
        <v/>
      </c>
      <c r="T330" s="29" t="s">
        <v>6</v>
      </c>
      <c r="U330" s="13" t="str">
        <f t="shared" si="74"/>
        <v/>
      </c>
      <c r="V330" s="28" t="s">
        <v>6</v>
      </c>
      <c r="W330" s="13" t="str">
        <f t="shared" si="75"/>
        <v/>
      </c>
      <c r="X330" s="28" t="s">
        <v>6</v>
      </c>
      <c r="Y330" t="b">
        <f t="shared" si="76"/>
        <v>1</v>
      </c>
      <c r="Z330" s="31"/>
    </row>
    <row r="331" spans="1:26">
      <c r="A331" s="67">
        <v>1</v>
      </c>
      <c r="B331" s="69">
        <f t="shared" si="89"/>
        <v>44188.75</v>
      </c>
      <c r="C331" s="77">
        <f t="shared" si="85"/>
        <v>28.805229112913366</v>
      </c>
      <c r="D331" s="16"/>
      <c r="E331" s="79">
        <f t="shared" si="86"/>
        <v>331052.37377980945</v>
      </c>
      <c r="F331" s="76" t="str">
        <f t="shared" si="72"/>
        <v/>
      </c>
      <c r="G331" s="1">
        <f t="shared" si="77"/>
        <v>-179.0749342397248</v>
      </c>
      <c r="H331" s="1" t="str">
        <f t="shared" si="78"/>
        <v/>
      </c>
      <c r="I331" s="106">
        <f t="shared" si="79"/>
        <v>3234.0974151599708</v>
      </c>
      <c r="J331" s="76" t="str">
        <f t="shared" si="80"/>
        <v/>
      </c>
      <c r="K331" s="1">
        <f t="shared" si="87"/>
        <v>196.58498850974959</v>
      </c>
      <c r="L331" s="2"/>
      <c r="M331" s="7">
        <f t="shared" si="81"/>
        <v>309916.14679647289</v>
      </c>
      <c r="N331" s="76" t="str">
        <f t="shared" si="82"/>
        <v/>
      </c>
      <c r="O331" s="1">
        <f t="shared" si="88"/>
        <v>11.295174842910612</v>
      </c>
      <c r="P331" s="2"/>
      <c r="Q331" s="10">
        <f t="shared" si="83"/>
        <v>17902.129568176588</v>
      </c>
      <c r="R331" s="76" t="str">
        <f t="shared" si="84"/>
        <v/>
      </c>
      <c r="S331" s="13" t="str">
        <f t="shared" si="73"/>
        <v/>
      </c>
      <c r="T331" s="29" t="s">
        <v>6</v>
      </c>
      <c r="U331" s="13" t="str">
        <f t="shared" si="74"/>
        <v/>
      </c>
      <c r="V331" s="28" t="s">
        <v>6</v>
      </c>
      <c r="W331" s="13" t="str">
        <f t="shared" si="75"/>
        <v/>
      </c>
      <c r="X331" s="28" t="s">
        <v>6</v>
      </c>
      <c r="Y331" t="b">
        <f t="shared" si="76"/>
        <v>1</v>
      </c>
      <c r="Z331" s="31"/>
    </row>
    <row r="332" spans="1:26">
      <c r="A332" s="67">
        <v>1</v>
      </c>
      <c r="B332" s="69">
        <f t="shared" si="89"/>
        <v>44189.75</v>
      </c>
      <c r="C332" s="77">
        <f t="shared" si="85"/>
        <v>26.818775415420532</v>
      </c>
      <c r="D332" s="16"/>
      <c r="E332" s="79">
        <f t="shared" si="86"/>
        <v>331079.19255522487</v>
      </c>
      <c r="F332" s="76" t="str">
        <f t="shared" si="72"/>
        <v/>
      </c>
      <c r="G332" s="1">
        <f t="shared" si="77"/>
        <v>-170.12608401889079</v>
      </c>
      <c r="H332" s="1" t="str">
        <f t="shared" si="78"/>
        <v/>
      </c>
      <c r="I332" s="106">
        <f t="shared" si="79"/>
        <v>3063.9713311410801</v>
      </c>
      <c r="J332" s="76" t="str">
        <f t="shared" si="80"/>
        <v/>
      </c>
      <c r="K332" s="1">
        <f t="shared" si="87"/>
        <v>186.24385465419812</v>
      </c>
      <c r="L332" s="2"/>
      <c r="M332" s="7">
        <f t="shared" si="81"/>
        <v>310102.39065112709</v>
      </c>
      <c r="N332" s="76" t="str">
        <f t="shared" si="82"/>
        <v/>
      </c>
      <c r="O332" s="1">
        <f t="shared" si="88"/>
        <v>10.701004780090157</v>
      </c>
      <c r="P332" s="2"/>
      <c r="Q332" s="10">
        <f t="shared" si="83"/>
        <v>17912.830572956678</v>
      </c>
      <c r="R332" s="76" t="str">
        <f t="shared" si="84"/>
        <v/>
      </c>
      <c r="S332" s="13" t="str">
        <f t="shared" si="73"/>
        <v/>
      </c>
      <c r="T332" s="29" t="s">
        <v>6</v>
      </c>
      <c r="U332" s="13" t="str">
        <f t="shared" si="74"/>
        <v/>
      </c>
      <c r="V332" s="28" t="s">
        <v>6</v>
      </c>
      <c r="W332" s="13" t="str">
        <f t="shared" si="75"/>
        <v/>
      </c>
      <c r="X332" s="28" t="s">
        <v>6</v>
      </c>
      <c r="Y332" t="b">
        <f t="shared" si="76"/>
        <v>1</v>
      </c>
      <c r="Z332" s="31"/>
    </row>
    <row r="333" spans="1:26">
      <c r="A333" s="67">
        <v>1</v>
      </c>
      <c r="B333" s="69">
        <f t="shared" si="89"/>
        <v>44190.75</v>
      </c>
      <c r="C333" s="77">
        <f t="shared" si="85"/>
        <v>24.977226152608637</v>
      </c>
      <c r="D333" s="16"/>
      <c r="E333" s="79">
        <f t="shared" si="86"/>
        <v>331104.16978137748</v>
      </c>
      <c r="F333" s="76" t="str">
        <f t="shared" si="72"/>
        <v/>
      </c>
      <c r="G333" s="1">
        <f t="shared" si="77"/>
        <v>-161.58155176819687</v>
      </c>
      <c r="H333" s="1" t="str">
        <f t="shared" si="78"/>
        <v/>
      </c>
      <c r="I333" s="106">
        <f t="shared" si="79"/>
        <v>2902.3897793728834</v>
      </c>
      <c r="J333" s="76" t="str">
        <f t="shared" si="80"/>
        <v/>
      </c>
      <c r="K333" s="1">
        <f t="shared" si="87"/>
        <v>176.422101187886</v>
      </c>
      <c r="L333" s="2"/>
      <c r="M333" s="7">
        <f t="shared" si="81"/>
        <v>310278.81275231496</v>
      </c>
      <c r="N333" s="76" t="str">
        <f t="shared" si="82"/>
        <v/>
      </c>
      <c r="O333" s="1">
        <f t="shared" si="88"/>
        <v>10.136676732933816</v>
      </c>
      <c r="P333" s="2"/>
      <c r="Q333" s="10">
        <f t="shared" si="83"/>
        <v>17922.967249689613</v>
      </c>
      <c r="R333" s="76" t="str">
        <f t="shared" si="84"/>
        <v/>
      </c>
      <c r="S333" s="13" t="str">
        <f t="shared" si="73"/>
        <v/>
      </c>
      <c r="T333" s="29" t="s">
        <v>6</v>
      </c>
      <c r="U333" s="13" t="str">
        <f t="shared" si="74"/>
        <v/>
      </c>
      <c r="V333" s="28" t="s">
        <v>6</v>
      </c>
      <c r="W333" s="13" t="str">
        <f t="shared" si="75"/>
        <v/>
      </c>
      <c r="X333" s="28" t="s">
        <v>6</v>
      </c>
      <c r="Y333" t="b">
        <f t="shared" si="76"/>
        <v>1</v>
      </c>
      <c r="Z333" s="31"/>
    </row>
    <row r="334" spans="1:26">
      <c r="A334" s="67">
        <v>1</v>
      </c>
      <c r="B334" s="69">
        <f t="shared" si="89"/>
        <v>44191.75</v>
      </c>
      <c r="C334" s="77">
        <f t="shared" si="85"/>
        <v>23.269607501511928</v>
      </c>
      <c r="D334" s="16"/>
      <c r="E334" s="79">
        <f t="shared" si="86"/>
        <v>331127.43938887899</v>
      </c>
      <c r="F334" s="76" t="str">
        <f t="shared" si="72"/>
        <v/>
      </c>
      <c r="G334" s="1">
        <f t="shared" si="77"/>
        <v>-153.42722953028016</v>
      </c>
      <c r="H334" s="1" t="str">
        <f t="shared" si="78"/>
        <v/>
      </c>
      <c r="I334" s="106">
        <f t="shared" si="79"/>
        <v>2748.962549842603</v>
      </c>
      <c r="J334" s="76" t="str">
        <f t="shared" si="80"/>
        <v/>
      </c>
      <c r="K334" s="1">
        <f t="shared" si="87"/>
        <v>167.09600914968408</v>
      </c>
      <c r="L334" s="2"/>
      <c r="M334" s="7">
        <f t="shared" si="81"/>
        <v>310445.90876146464</v>
      </c>
      <c r="N334" s="76" t="str">
        <f t="shared" si="82"/>
        <v/>
      </c>
      <c r="O334" s="1">
        <f t="shared" si="88"/>
        <v>9.6008278821588089</v>
      </c>
      <c r="P334" s="2"/>
      <c r="Q334" s="10">
        <f t="shared" si="83"/>
        <v>17932.56807757177</v>
      </c>
      <c r="R334" s="76" t="str">
        <f t="shared" si="84"/>
        <v/>
      </c>
      <c r="S334" s="13" t="str">
        <f t="shared" si="73"/>
        <v/>
      </c>
      <c r="T334" s="29" t="s">
        <v>6</v>
      </c>
      <c r="U334" s="13" t="str">
        <f t="shared" si="74"/>
        <v/>
      </c>
      <c r="V334" s="28" t="s">
        <v>6</v>
      </c>
      <c r="W334" s="13" t="str">
        <f t="shared" si="75"/>
        <v/>
      </c>
      <c r="X334" s="28" t="s">
        <v>6</v>
      </c>
      <c r="Y334" t="b">
        <f t="shared" si="76"/>
        <v>1</v>
      </c>
      <c r="Z334" s="31"/>
    </row>
    <row r="335" spans="1:26">
      <c r="A335" s="67">
        <v>1</v>
      </c>
      <c r="B335" s="69">
        <f t="shared" si="89"/>
        <v>44192.75</v>
      </c>
      <c r="C335" s="77">
        <f t="shared" si="85"/>
        <v>21.685779583523981</v>
      </c>
      <c r="D335" s="16"/>
      <c r="E335" s="79">
        <f t="shared" si="86"/>
        <v>331149.12516846252</v>
      </c>
      <c r="F335" s="76" t="str">
        <f t="shared" si="72"/>
        <v/>
      </c>
      <c r="G335" s="1">
        <f t="shared" si="77"/>
        <v>-145.64907782799483</v>
      </c>
      <c r="H335" s="1" t="str">
        <f t="shared" si="78"/>
        <v/>
      </c>
      <c r="I335" s="106">
        <f t="shared" si="79"/>
        <v>2603.3134720146081</v>
      </c>
      <c r="J335" s="76" t="str">
        <f t="shared" si="80"/>
        <v/>
      </c>
      <c r="K335" s="1">
        <f t="shared" si="87"/>
        <v>158.24271296971858</v>
      </c>
      <c r="L335" s="2"/>
      <c r="M335" s="7">
        <f t="shared" si="81"/>
        <v>310604.15147443436</v>
      </c>
      <c r="N335" s="76" t="str">
        <f t="shared" si="82"/>
        <v/>
      </c>
      <c r="O335" s="1">
        <f t="shared" si="88"/>
        <v>9.0921444417453348</v>
      </c>
      <c r="P335" s="2"/>
      <c r="Q335" s="10">
        <f t="shared" si="83"/>
        <v>17941.660222013514</v>
      </c>
      <c r="R335" s="76" t="str">
        <f t="shared" si="84"/>
        <v/>
      </c>
      <c r="S335" s="13" t="str">
        <f t="shared" si="73"/>
        <v/>
      </c>
      <c r="T335" s="29" t="s">
        <v>6</v>
      </c>
      <c r="U335" s="13" t="str">
        <f t="shared" si="74"/>
        <v/>
      </c>
      <c r="V335" s="28" t="s">
        <v>6</v>
      </c>
      <c r="W335" s="13" t="str">
        <f t="shared" si="75"/>
        <v/>
      </c>
      <c r="X335" s="28" t="s">
        <v>6</v>
      </c>
      <c r="Y335" t="b">
        <f t="shared" si="76"/>
        <v>1</v>
      </c>
      <c r="Z335" s="31"/>
    </row>
    <row r="336" spans="1:26">
      <c r="A336" s="67">
        <v>1</v>
      </c>
      <c r="B336" s="69">
        <f t="shared" si="89"/>
        <v>44193.75</v>
      </c>
      <c r="C336" s="77">
        <f t="shared" si="85"/>
        <v>20.216376203694381</v>
      </c>
      <c r="D336" s="16"/>
      <c r="E336" s="79">
        <f t="shared" si="86"/>
        <v>331169.34154466621</v>
      </c>
      <c r="F336" s="76" t="str">
        <f t="shared" si="72"/>
        <v/>
      </c>
      <c r="G336" s="1">
        <f t="shared" si="77"/>
        <v>-138.23317814926375</v>
      </c>
      <c r="H336" s="1" t="str">
        <f t="shared" si="78"/>
        <v/>
      </c>
      <c r="I336" s="106">
        <f t="shared" si="79"/>
        <v>2465.0802938653442</v>
      </c>
      <c r="J336" s="76" t="str">
        <f t="shared" si="80"/>
        <v/>
      </c>
      <c r="K336" s="1">
        <f t="shared" si="87"/>
        <v>149.84019311649547</v>
      </c>
      <c r="L336" s="2"/>
      <c r="M336" s="7">
        <f t="shared" si="81"/>
        <v>310753.99166755087</v>
      </c>
      <c r="N336" s="76" t="str">
        <f t="shared" si="82"/>
        <v/>
      </c>
      <c r="O336" s="1">
        <f t="shared" si="88"/>
        <v>8.6093612364627194</v>
      </c>
      <c r="P336" s="2"/>
      <c r="Q336" s="10">
        <f t="shared" si="83"/>
        <v>17950.269583249978</v>
      </c>
      <c r="R336" s="76" t="str">
        <f t="shared" si="84"/>
        <v/>
      </c>
      <c r="S336" s="13" t="str">
        <f t="shared" si="73"/>
        <v/>
      </c>
      <c r="T336" s="29" t="s">
        <v>6</v>
      </c>
      <c r="U336" s="13" t="str">
        <f t="shared" si="74"/>
        <v/>
      </c>
      <c r="V336" s="28" t="s">
        <v>6</v>
      </c>
      <c r="W336" s="13" t="str">
        <f t="shared" si="75"/>
        <v/>
      </c>
      <c r="X336" s="28" t="s">
        <v>6</v>
      </c>
      <c r="Y336" t="b">
        <f t="shared" si="76"/>
        <v>1</v>
      </c>
      <c r="Z336" s="31"/>
    </row>
    <row r="337" spans="1:28">
      <c r="A337" s="67">
        <v>1</v>
      </c>
      <c r="B337" s="69">
        <f t="shared" si="89"/>
        <v>44194.75</v>
      </c>
      <c r="C337" s="77">
        <f t="shared" si="85"/>
        <v>18.852748312405311</v>
      </c>
      <c r="D337" s="16"/>
      <c r="E337" s="79">
        <f t="shared" si="86"/>
        <v>331188.19429297862</v>
      </c>
      <c r="F337" s="76" t="str">
        <f t="shared" si="72"/>
        <v/>
      </c>
      <c r="G337" s="1">
        <f t="shared" si="77"/>
        <v>-131.16577876583528</v>
      </c>
      <c r="H337" s="1" t="str">
        <f t="shared" si="78"/>
        <v/>
      </c>
      <c r="I337" s="106">
        <f t="shared" si="79"/>
        <v>2333.9145150995091</v>
      </c>
      <c r="J337" s="76" t="str">
        <f t="shared" si="80"/>
        <v/>
      </c>
      <c r="K337" s="1">
        <f t="shared" si="87"/>
        <v>141.86726595892603</v>
      </c>
      <c r="L337" s="2"/>
      <c r="M337" s="7">
        <f t="shared" si="81"/>
        <v>310895.85893350979</v>
      </c>
      <c r="N337" s="76" t="str">
        <f t="shared" si="82"/>
        <v/>
      </c>
      <c r="O337" s="1">
        <f t="shared" si="88"/>
        <v>8.1512611193722897</v>
      </c>
      <c r="P337" s="2"/>
      <c r="Q337" s="10">
        <f t="shared" si="83"/>
        <v>17958.42084436935</v>
      </c>
      <c r="R337" s="76" t="str">
        <f t="shared" si="84"/>
        <v/>
      </c>
      <c r="S337" s="13" t="str">
        <f t="shared" si="73"/>
        <v/>
      </c>
      <c r="T337" s="29" t="s">
        <v>6</v>
      </c>
      <c r="U337" s="13" t="str">
        <f t="shared" si="74"/>
        <v/>
      </c>
      <c r="V337" s="28" t="s">
        <v>6</v>
      </c>
      <c r="W337" s="13" t="str">
        <f t="shared" si="75"/>
        <v/>
      </c>
      <c r="X337" s="28" t="s">
        <v>6</v>
      </c>
      <c r="Y337" t="b">
        <f t="shared" si="76"/>
        <v>1</v>
      </c>
      <c r="Z337" s="31"/>
    </row>
    <row r="338" spans="1:28">
      <c r="A338" s="67">
        <v>1</v>
      </c>
      <c r="B338" s="69">
        <f t="shared" si="89"/>
        <v>44195.75</v>
      </c>
      <c r="C338" s="77">
        <f t="shared" si="85"/>
        <v>17.586911057529505</v>
      </c>
      <c r="D338" s="16"/>
      <c r="E338" s="79">
        <f t="shared" si="86"/>
        <v>331205.78120403615</v>
      </c>
      <c r="F338" s="76" t="str">
        <f t="shared" si="72"/>
        <v/>
      </c>
      <c r="G338" s="1">
        <f t="shared" si="77"/>
        <v>-124.43333440987603</v>
      </c>
      <c r="H338" s="1" t="str">
        <f t="shared" si="78"/>
        <v/>
      </c>
      <c r="I338" s="106">
        <f t="shared" si="79"/>
        <v>2209.4811806896332</v>
      </c>
      <c r="J338" s="76" t="str">
        <f t="shared" si="80"/>
        <v/>
      </c>
      <c r="K338" s="1">
        <f t="shared" si="87"/>
        <v>134.30357121660631</v>
      </c>
      <c r="L338" s="2"/>
      <c r="M338" s="7">
        <f t="shared" si="81"/>
        <v>311030.16250472638</v>
      </c>
      <c r="N338" s="76" t="str">
        <f t="shared" si="82"/>
        <v/>
      </c>
      <c r="O338" s="1">
        <f t="shared" si="88"/>
        <v>7.7166742507586275</v>
      </c>
      <c r="P338" s="2"/>
      <c r="Q338" s="10">
        <f t="shared" si="83"/>
        <v>17966.137518620108</v>
      </c>
      <c r="R338" s="76" t="str">
        <f t="shared" si="84"/>
        <v/>
      </c>
      <c r="S338" s="13" t="str">
        <f t="shared" si="73"/>
        <v/>
      </c>
      <c r="T338" s="29" t="s">
        <v>6</v>
      </c>
      <c r="U338" s="13" t="str">
        <f t="shared" si="74"/>
        <v/>
      </c>
      <c r="V338" s="28" t="s">
        <v>6</v>
      </c>
      <c r="W338" s="13" t="str">
        <f t="shared" si="75"/>
        <v/>
      </c>
      <c r="X338" s="28" t="s">
        <v>6</v>
      </c>
      <c r="Y338" t="b">
        <f t="shared" si="76"/>
        <v>1</v>
      </c>
      <c r="Z338" s="31"/>
    </row>
    <row r="339" spans="1:28">
      <c r="A339" s="70">
        <v>1</v>
      </c>
      <c r="B339" s="69">
        <f t="shared" si="89"/>
        <v>44196.75</v>
      </c>
      <c r="C339" s="77">
        <f t="shared" si="85"/>
        <v>16.411494287312962</v>
      </c>
      <c r="D339" s="44"/>
      <c r="E339" s="79">
        <f t="shared" si="86"/>
        <v>331222.19269832346</v>
      </c>
      <c r="F339" s="76" t="str">
        <f t="shared" si="72"/>
        <v/>
      </c>
      <c r="G339" s="1">
        <f t="shared" si="77"/>
        <v>-118.0225403119762</v>
      </c>
      <c r="H339" s="1" t="str">
        <f t="shared" si="78"/>
        <v/>
      </c>
      <c r="I339" s="106">
        <f t="shared" si="79"/>
        <v>2091.458640377657</v>
      </c>
      <c r="J339" s="76" t="str">
        <f t="shared" si="80"/>
        <v/>
      </c>
      <c r="K339" s="1">
        <f t="shared" si="87"/>
        <v>127.12955734109239</v>
      </c>
      <c r="L339" s="45"/>
      <c r="M339" s="7">
        <f t="shared" si="81"/>
        <v>311157.29206206748</v>
      </c>
      <c r="N339" s="76" t="str">
        <f t="shared" si="82"/>
        <v/>
      </c>
      <c r="O339" s="1">
        <f t="shared" si="88"/>
        <v>7.3044772581821693</v>
      </c>
      <c r="P339" s="45"/>
      <c r="Q339" s="10">
        <f t="shared" si="83"/>
        <v>17973.441995878289</v>
      </c>
      <c r="R339" s="76" t="str">
        <f t="shared" si="84"/>
        <v/>
      </c>
      <c r="S339" s="13" t="str">
        <f t="shared" si="73"/>
        <v/>
      </c>
      <c r="T339" s="46" t="s">
        <v>6</v>
      </c>
      <c r="U339" s="13" t="str">
        <f t="shared" si="74"/>
        <v/>
      </c>
      <c r="V339" s="47" t="s">
        <v>6</v>
      </c>
      <c r="W339" s="13" t="str">
        <f t="shared" si="75"/>
        <v/>
      </c>
      <c r="X339" s="47" t="s">
        <v>6</v>
      </c>
      <c r="Y339" t="b">
        <f t="shared" si="76"/>
        <v>1</v>
      </c>
      <c r="Z339" s="48"/>
    </row>
    <row r="340" spans="1:28">
      <c r="A340" s="49"/>
      <c r="B340" s="53"/>
      <c r="C340" s="54"/>
      <c r="D340" s="55"/>
      <c r="E340" s="56"/>
      <c r="F340" s="57"/>
      <c r="G340" s="58"/>
      <c r="H340" s="58"/>
      <c r="I340" s="59"/>
      <c r="J340" s="59"/>
      <c r="K340" s="58"/>
      <c r="L340" s="58"/>
      <c r="M340" s="59"/>
      <c r="N340" s="57"/>
      <c r="O340" s="58"/>
      <c r="P340" s="58"/>
      <c r="Q340" s="59"/>
      <c r="R340" s="57"/>
      <c r="S340" s="49"/>
      <c r="T340" s="60"/>
      <c r="U340" s="49"/>
      <c r="V340" s="61"/>
      <c r="W340" s="49"/>
      <c r="X340" s="61"/>
      <c r="Y340" s="49"/>
      <c r="Z340" s="49"/>
      <c r="AA340" s="49"/>
      <c r="AB340" s="49"/>
    </row>
    <row r="341" spans="1:28">
      <c r="A341" s="49"/>
      <c r="B341" s="53"/>
      <c r="C341" s="54"/>
      <c r="D341" s="55"/>
      <c r="E341" s="56"/>
      <c r="F341" s="57"/>
      <c r="G341" s="58"/>
      <c r="H341" s="58"/>
      <c r="I341" s="59"/>
      <c r="J341" s="59"/>
      <c r="K341" s="58"/>
      <c r="L341" s="58"/>
      <c r="M341" s="59"/>
      <c r="N341" s="57"/>
      <c r="O341" s="58"/>
      <c r="P341" s="58"/>
      <c r="Q341" s="59"/>
      <c r="R341" s="57"/>
      <c r="S341" s="49"/>
      <c r="T341" s="60"/>
      <c r="U341" s="49"/>
      <c r="V341" s="61"/>
      <c r="W341" s="49"/>
      <c r="X341" s="61"/>
      <c r="Y341" s="49"/>
      <c r="Z341" s="49"/>
      <c r="AA341" s="49"/>
      <c r="AB341" s="49"/>
    </row>
    <row r="342" spans="1:28">
      <c r="A342" s="49"/>
      <c r="B342" s="53"/>
      <c r="C342" s="54"/>
      <c r="D342" s="55"/>
      <c r="E342" s="56"/>
      <c r="F342" s="57"/>
      <c r="G342" s="58"/>
      <c r="H342" s="58"/>
      <c r="I342" s="59"/>
      <c r="J342" s="59"/>
      <c r="K342" s="58"/>
      <c r="L342" s="58"/>
      <c r="M342" s="59"/>
      <c r="N342" s="57"/>
      <c r="O342" s="58"/>
      <c r="P342" s="58"/>
      <c r="Q342" s="59"/>
      <c r="R342" s="57"/>
      <c r="S342" s="49"/>
      <c r="T342" s="60"/>
      <c r="U342" s="49"/>
      <c r="V342" s="61"/>
      <c r="W342" s="49"/>
      <c r="X342" s="61"/>
      <c r="Y342" s="49"/>
      <c r="Z342" s="49"/>
      <c r="AA342" s="49"/>
      <c r="AB342" s="49"/>
    </row>
    <row r="343" spans="1:28">
      <c r="A343" s="49"/>
      <c r="B343" s="53"/>
      <c r="C343" s="54"/>
      <c r="D343" s="55"/>
      <c r="E343" s="56"/>
      <c r="F343" s="57"/>
      <c r="G343" s="58"/>
      <c r="H343" s="58"/>
      <c r="I343" s="59"/>
      <c r="J343" s="59"/>
      <c r="K343" s="58"/>
      <c r="L343" s="58"/>
      <c r="M343" s="59"/>
      <c r="N343" s="57"/>
      <c r="O343" s="58"/>
      <c r="P343" s="58"/>
      <c r="Q343" s="59"/>
      <c r="R343" s="57"/>
      <c r="S343" s="49"/>
      <c r="T343" s="60"/>
      <c r="U343" s="49"/>
      <c r="V343" s="61"/>
      <c r="W343" s="49"/>
      <c r="X343" s="61"/>
      <c r="Y343" s="49"/>
      <c r="Z343" s="49"/>
      <c r="AA343" s="49"/>
      <c r="AB343" s="49"/>
    </row>
    <row r="344" spans="1:28">
      <c r="A344" s="49"/>
      <c r="B344" s="53"/>
      <c r="C344" s="54"/>
      <c r="D344" s="55"/>
      <c r="E344" s="56"/>
      <c r="F344" s="57"/>
      <c r="G344" s="58"/>
      <c r="H344" s="58"/>
      <c r="I344" s="59"/>
      <c r="J344" s="59"/>
      <c r="K344" s="58"/>
      <c r="L344" s="58"/>
      <c r="M344" s="59"/>
      <c r="N344" s="57"/>
      <c r="O344" s="58"/>
      <c r="P344" s="58"/>
      <c r="Q344" s="59"/>
      <c r="R344" s="57"/>
      <c r="S344" s="49"/>
      <c r="T344" s="60"/>
      <c r="U344" s="49"/>
      <c r="V344" s="61"/>
      <c r="W344" s="49"/>
      <c r="X344" s="61"/>
      <c r="Y344" s="49"/>
      <c r="Z344" s="49"/>
      <c r="AA344" s="49"/>
      <c r="AB344" s="49"/>
    </row>
    <row r="345" spans="1:28">
      <c r="A345" s="49"/>
      <c r="B345" s="53"/>
      <c r="C345" s="54"/>
      <c r="D345" s="55"/>
      <c r="E345" s="56"/>
      <c r="F345" s="57"/>
      <c r="G345" s="58"/>
      <c r="H345" s="58"/>
      <c r="I345" s="59"/>
      <c r="J345" s="59"/>
      <c r="K345" s="58"/>
      <c r="L345" s="58"/>
      <c r="M345" s="59"/>
      <c r="N345" s="57"/>
      <c r="O345" s="58"/>
      <c r="P345" s="58"/>
      <c r="Q345" s="59"/>
      <c r="R345" s="57"/>
      <c r="S345" s="49"/>
      <c r="T345" s="60"/>
      <c r="U345" s="49"/>
      <c r="V345" s="61"/>
      <c r="W345" s="49"/>
      <c r="X345" s="61"/>
      <c r="Y345" s="49"/>
      <c r="Z345" s="49"/>
      <c r="AA345" s="49"/>
      <c r="AB345" s="49"/>
    </row>
    <row r="346" spans="1:28">
      <c r="A346" s="49"/>
      <c r="B346" s="53"/>
      <c r="C346" s="54"/>
      <c r="D346" s="55"/>
      <c r="E346" s="56"/>
      <c r="F346" s="57"/>
      <c r="G346" s="58"/>
      <c r="H346" s="58"/>
      <c r="I346" s="59"/>
      <c r="J346" s="59"/>
      <c r="K346" s="58"/>
      <c r="L346" s="58"/>
      <c r="M346" s="59"/>
      <c r="N346" s="57"/>
      <c r="O346" s="58"/>
      <c r="P346" s="58"/>
      <c r="Q346" s="59"/>
      <c r="R346" s="57"/>
      <c r="S346" s="49"/>
      <c r="T346" s="60"/>
      <c r="U346" s="49"/>
      <c r="V346" s="61"/>
      <c r="W346" s="49"/>
      <c r="X346" s="61"/>
      <c r="Y346" s="49"/>
      <c r="Z346" s="49"/>
      <c r="AA346" s="49"/>
      <c r="AB346" s="49"/>
    </row>
    <row r="347" spans="1:28">
      <c r="A347" s="49"/>
      <c r="B347" s="53"/>
      <c r="C347" s="54"/>
      <c r="D347" s="55"/>
      <c r="E347" s="56"/>
      <c r="F347" s="57"/>
      <c r="G347" s="58"/>
      <c r="H347" s="58"/>
      <c r="I347" s="59"/>
      <c r="J347" s="59"/>
      <c r="K347" s="58"/>
      <c r="L347" s="58"/>
      <c r="M347" s="59"/>
      <c r="N347" s="57"/>
      <c r="O347" s="58"/>
      <c r="P347" s="58"/>
      <c r="Q347" s="59"/>
      <c r="R347" s="57"/>
      <c r="S347" s="49"/>
      <c r="T347" s="60"/>
      <c r="U347" s="49"/>
      <c r="V347" s="61"/>
      <c r="W347" s="49"/>
      <c r="X347" s="61"/>
      <c r="Y347" s="49"/>
      <c r="Z347" s="49"/>
      <c r="AA347" s="49"/>
      <c r="AB347" s="49"/>
    </row>
    <row r="348" spans="1:28">
      <c r="A348" s="49"/>
      <c r="B348" s="53"/>
      <c r="C348" s="54"/>
      <c r="D348" s="55"/>
      <c r="E348" s="56"/>
      <c r="F348" s="57"/>
      <c r="G348" s="58"/>
      <c r="H348" s="58"/>
      <c r="I348" s="59"/>
      <c r="J348" s="59"/>
      <c r="K348" s="58"/>
      <c r="L348" s="58"/>
      <c r="M348" s="59"/>
      <c r="N348" s="57"/>
      <c r="O348" s="58"/>
      <c r="P348" s="58"/>
      <c r="Q348" s="59"/>
      <c r="R348" s="57"/>
      <c r="S348" s="49"/>
      <c r="T348" s="60"/>
      <c r="U348" s="49"/>
      <c r="V348" s="61"/>
      <c r="W348" s="49"/>
      <c r="X348" s="61"/>
      <c r="Y348" s="49"/>
      <c r="Z348" s="49"/>
      <c r="AA348" s="49"/>
      <c r="AB348" s="49"/>
    </row>
    <row r="349" spans="1:28">
      <c r="A349" s="49"/>
      <c r="B349" s="53"/>
      <c r="C349" s="54"/>
      <c r="D349" s="55"/>
      <c r="E349" s="56"/>
      <c r="F349" s="57"/>
      <c r="G349" s="58"/>
      <c r="H349" s="58"/>
      <c r="I349" s="59"/>
      <c r="J349" s="59"/>
      <c r="K349" s="58"/>
      <c r="L349" s="58"/>
      <c r="M349" s="59"/>
      <c r="N349" s="57"/>
      <c r="O349" s="58"/>
      <c r="P349" s="58"/>
      <c r="Q349" s="59"/>
      <c r="R349" s="57"/>
      <c r="S349" s="49"/>
      <c r="T349" s="60"/>
      <c r="U349" s="49"/>
      <c r="V349" s="61"/>
      <c r="W349" s="49"/>
      <c r="X349" s="61"/>
      <c r="Y349" s="49"/>
      <c r="Z349" s="49"/>
      <c r="AA349" s="49"/>
      <c r="AB349" s="49"/>
    </row>
    <row r="350" spans="1:28">
      <c r="A350" s="49"/>
      <c r="B350" s="53"/>
      <c r="C350" s="54"/>
      <c r="D350" s="55"/>
      <c r="E350" s="56"/>
      <c r="F350" s="57"/>
      <c r="G350" s="58"/>
      <c r="H350" s="58"/>
      <c r="I350" s="59"/>
      <c r="J350" s="59"/>
      <c r="K350" s="58"/>
      <c r="L350" s="58"/>
      <c r="M350" s="59"/>
      <c r="N350" s="57"/>
      <c r="O350" s="58"/>
      <c r="P350" s="58"/>
      <c r="Q350" s="59"/>
      <c r="R350" s="57"/>
      <c r="S350" s="49"/>
      <c r="T350" s="60"/>
      <c r="U350" s="49"/>
      <c r="V350" s="61"/>
      <c r="W350" s="49"/>
      <c r="X350" s="61"/>
      <c r="Y350" s="49"/>
      <c r="Z350" s="49"/>
      <c r="AA350" s="49"/>
      <c r="AB350" s="49"/>
    </row>
    <row r="351" spans="1:28">
      <c r="A351" s="49"/>
      <c r="B351" s="53"/>
      <c r="C351" s="54"/>
      <c r="D351" s="55"/>
      <c r="E351" s="56"/>
      <c r="F351" s="57"/>
      <c r="G351" s="58"/>
      <c r="H351" s="58"/>
      <c r="I351" s="59"/>
      <c r="J351" s="59"/>
      <c r="K351" s="58"/>
      <c r="L351" s="58"/>
      <c r="M351" s="59"/>
      <c r="N351" s="57"/>
      <c r="O351" s="58"/>
      <c r="P351" s="58"/>
      <c r="Q351" s="59"/>
      <c r="R351" s="57"/>
      <c r="S351" s="49"/>
      <c r="T351" s="60"/>
      <c r="U351" s="49"/>
      <c r="V351" s="61"/>
      <c r="W351" s="49"/>
      <c r="X351" s="61"/>
      <c r="Y351" s="49"/>
      <c r="Z351" s="49"/>
      <c r="AA351" s="49"/>
      <c r="AB351" s="49"/>
    </row>
    <row r="352" spans="1:28">
      <c r="A352" s="49"/>
      <c r="B352" s="53"/>
      <c r="C352" s="54"/>
      <c r="D352" s="55"/>
      <c r="E352" s="56"/>
      <c r="F352" s="57"/>
      <c r="G352" s="58"/>
      <c r="H352" s="58"/>
      <c r="I352" s="59"/>
      <c r="J352" s="59"/>
      <c r="K352" s="58"/>
      <c r="L352" s="58"/>
      <c r="M352" s="59"/>
      <c r="N352" s="57"/>
      <c r="O352" s="58"/>
      <c r="P352" s="58"/>
      <c r="Q352" s="59"/>
      <c r="R352" s="57"/>
      <c r="S352" s="49"/>
      <c r="T352" s="60"/>
      <c r="U352" s="49"/>
      <c r="V352" s="61"/>
      <c r="W352" s="49"/>
      <c r="X352" s="61"/>
      <c r="Y352" s="49"/>
      <c r="Z352" s="49"/>
      <c r="AA352" s="49"/>
      <c r="AB352" s="49"/>
    </row>
    <row r="353" spans="1:28">
      <c r="A353" s="49"/>
      <c r="B353" s="53"/>
      <c r="C353" s="54"/>
      <c r="D353" s="55"/>
      <c r="E353" s="56"/>
      <c r="F353" s="57"/>
      <c r="G353" s="58"/>
      <c r="H353" s="58"/>
      <c r="I353" s="59"/>
      <c r="J353" s="59"/>
      <c r="K353" s="58"/>
      <c r="L353" s="58"/>
      <c r="M353" s="59"/>
      <c r="N353" s="57"/>
      <c r="O353" s="58"/>
      <c r="P353" s="58"/>
      <c r="Q353" s="59"/>
      <c r="R353" s="57"/>
      <c r="S353" s="49"/>
      <c r="T353" s="60"/>
      <c r="U353" s="49"/>
      <c r="V353" s="61"/>
      <c r="W353" s="49"/>
      <c r="X353" s="61"/>
      <c r="Y353" s="49"/>
      <c r="Z353" s="49"/>
      <c r="AA353" s="49"/>
      <c r="AB353" s="49"/>
    </row>
    <row r="354" spans="1:28">
      <c r="A354" s="49"/>
      <c r="B354" s="53"/>
      <c r="C354" s="54"/>
      <c r="D354" s="55"/>
      <c r="E354" s="56"/>
      <c r="F354" s="57"/>
      <c r="G354" s="58"/>
      <c r="H354" s="58"/>
      <c r="I354" s="59"/>
      <c r="J354" s="59"/>
      <c r="K354" s="58"/>
      <c r="L354" s="58"/>
      <c r="M354" s="59"/>
      <c r="N354" s="57"/>
      <c r="O354" s="58"/>
      <c r="P354" s="58"/>
      <c r="Q354" s="59"/>
      <c r="R354" s="57"/>
      <c r="S354" s="49"/>
      <c r="T354" s="60"/>
      <c r="U354" s="49"/>
      <c r="V354" s="61"/>
      <c r="W354" s="49"/>
      <c r="X354" s="61"/>
      <c r="Y354" s="49"/>
      <c r="Z354" s="49"/>
      <c r="AA354" s="49"/>
      <c r="AB354" s="49"/>
    </row>
    <row r="355" spans="1:28">
      <c r="A355" s="49"/>
      <c r="B355" s="53"/>
      <c r="C355" s="54"/>
      <c r="D355" s="55"/>
      <c r="E355" s="56"/>
      <c r="F355" s="57"/>
      <c r="G355" s="58"/>
      <c r="H355" s="58"/>
      <c r="I355" s="59"/>
      <c r="J355" s="59"/>
      <c r="K355" s="58"/>
      <c r="L355" s="58"/>
      <c r="M355" s="59"/>
      <c r="N355" s="57"/>
      <c r="O355" s="58"/>
      <c r="P355" s="58"/>
      <c r="Q355" s="59"/>
      <c r="R355" s="57"/>
      <c r="S355" s="49"/>
      <c r="T355" s="60"/>
      <c r="U355" s="49"/>
      <c r="V355" s="61"/>
      <c r="W355" s="49"/>
      <c r="X355" s="61"/>
      <c r="Y355" s="49"/>
      <c r="Z355" s="49"/>
      <c r="AA355" s="49"/>
      <c r="AB355" s="49"/>
    </row>
    <row r="356" spans="1:28">
      <c r="A356" s="49"/>
      <c r="B356" s="53"/>
      <c r="C356" s="54"/>
      <c r="D356" s="55"/>
      <c r="E356" s="56"/>
      <c r="F356" s="57"/>
      <c r="G356" s="58"/>
      <c r="H356" s="58"/>
      <c r="I356" s="59"/>
      <c r="J356" s="59"/>
      <c r="K356" s="58"/>
      <c r="L356" s="58"/>
      <c r="M356" s="59"/>
      <c r="N356" s="57"/>
      <c r="O356" s="58"/>
      <c r="P356" s="58"/>
      <c r="Q356" s="59"/>
      <c r="R356" s="57"/>
      <c r="S356" s="49"/>
      <c r="T356" s="60"/>
      <c r="U356" s="49"/>
      <c r="V356" s="61"/>
      <c r="W356" s="49"/>
      <c r="X356" s="61"/>
      <c r="Y356" s="49"/>
      <c r="Z356" s="49"/>
      <c r="AA356" s="49"/>
      <c r="AB356" s="49"/>
    </row>
    <row r="357" spans="1:28">
      <c r="A357" s="49"/>
      <c r="B357" s="53"/>
      <c r="C357" s="54"/>
      <c r="D357" s="55"/>
      <c r="E357" s="56"/>
      <c r="F357" s="57"/>
      <c r="G357" s="58"/>
      <c r="H357" s="58"/>
      <c r="I357" s="59"/>
      <c r="J357" s="59"/>
      <c r="K357" s="58"/>
      <c r="L357" s="58"/>
      <c r="M357" s="59"/>
      <c r="N357" s="57"/>
      <c r="O357" s="58"/>
      <c r="P357" s="58"/>
      <c r="Q357" s="59"/>
      <c r="R357" s="57"/>
      <c r="S357" s="49"/>
      <c r="T357" s="60"/>
      <c r="U357" s="49"/>
      <c r="V357" s="61"/>
      <c r="W357" s="49"/>
      <c r="X357" s="61"/>
      <c r="Y357" s="49"/>
      <c r="Z357" s="49"/>
      <c r="AA357" s="49"/>
      <c r="AB357" s="49"/>
    </row>
    <row r="358" spans="1:28">
      <c r="A358" s="49"/>
      <c r="B358" s="53"/>
      <c r="C358" s="54"/>
      <c r="D358" s="55"/>
      <c r="E358" s="56"/>
      <c r="F358" s="57"/>
      <c r="G358" s="58"/>
      <c r="H358" s="58"/>
      <c r="I358" s="59"/>
      <c r="J358" s="59"/>
      <c r="K358" s="58"/>
      <c r="L358" s="58"/>
      <c r="M358" s="59"/>
      <c r="N358" s="57"/>
      <c r="O358" s="58"/>
      <c r="P358" s="58"/>
      <c r="Q358" s="59"/>
      <c r="R358" s="57"/>
      <c r="S358" s="49"/>
      <c r="T358" s="60"/>
      <c r="U358" s="49"/>
      <c r="V358" s="61"/>
      <c r="W358" s="49"/>
      <c r="X358" s="61"/>
      <c r="Y358" s="49"/>
      <c r="Z358" s="49"/>
      <c r="AA358" s="49"/>
      <c r="AB358" s="49"/>
    </row>
    <row r="359" spans="1:28">
      <c r="A359" s="49"/>
      <c r="B359" s="53"/>
      <c r="C359" s="54"/>
      <c r="D359" s="55"/>
      <c r="E359" s="56"/>
      <c r="F359" s="57"/>
      <c r="G359" s="58"/>
      <c r="H359" s="58"/>
      <c r="I359" s="59"/>
      <c r="J359" s="59"/>
      <c r="K359" s="58"/>
      <c r="L359" s="58"/>
      <c r="M359" s="59"/>
      <c r="N359" s="57"/>
      <c r="O359" s="58"/>
      <c r="P359" s="58"/>
      <c r="Q359" s="59"/>
      <c r="R359" s="57"/>
      <c r="S359" s="49"/>
      <c r="T359" s="60"/>
      <c r="U359" s="49"/>
      <c r="V359" s="61"/>
      <c r="W359" s="49"/>
      <c r="X359" s="61"/>
      <c r="Y359" s="49"/>
      <c r="Z359" s="49"/>
      <c r="AA359" s="49"/>
      <c r="AB359" s="49"/>
    </row>
    <row r="360" spans="1:28">
      <c r="A360" s="49"/>
      <c r="B360" s="53"/>
      <c r="C360" s="54"/>
      <c r="D360" s="55"/>
      <c r="E360" s="56"/>
      <c r="F360" s="57"/>
      <c r="G360" s="58"/>
      <c r="H360" s="58"/>
      <c r="I360" s="59"/>
      <c r="J360" s="59"/>
      <c r="K360" s="58"/>
      <c r="L360" s="58"/>
      <c r="M360" s="59"/>
      <c r="N360" s="57"/>
      <c r="O360" s="58"/>
      <c r="P360" s="58"/>
      <c r="Q360" s="59"/>
      <c r="R360" s="57"/>
      <c r="S360" s="49"/>
      <c r="T360" s="60"/>
      <c r="U360" s="49"/>
      <c r="V360" s="61"/>
      <c r="W360" s="49"/>
      <c r="X360" s="61"/>
      <c r="Y360" s="49"/>
      <c r="Z360" s="49"/>
      <c r="AA360" s="49"/>
      <c r="AB360" s="49"/>
    </row>
    <row r="361" spans="1:28">
      <c r="A361" s="49"/>
      <c r="B361" s="53"/>
      <c r="C361" s="54"/>
      <c r="D361" s="55"/>
      <c r="E361" s="56"/>
      <c r="F361" s="57"/>
      <c r="G361" s="58"/>
      <c r="H361" s="58"/>
      <c r="I361" s="59"/>
      <c r="J361" s="59"/>
      <c r="K361" s="58"/>
      <c r="L361" s="58"/>
      <c r="M361" s="59"/>
      <c r="N361" s="57"/>
      <c r="O361" s="58"/>
      <c r="P361" s="58"/>
      <c r="Q361" s="59"/>
      <c r="R361" s="57"/>
      <c r="S361" s="49"/>
      <c r="T361" s="60"/>
      <c r="U361" s="49"/>
      <c r="V361" s="61"/>
      <c r="W361" s="49"/>
      <c r="X361" s="61"/>
      <c r="Y361" s="49"/>
      <c r="Z361" s="49"/>
      <c r="AA361" s="49"/>
      <c r="AB361" s="49"/>
    </row>
    <row r="362" spans="1:28">
      <c r="A362" s="49"/>
      <c r="B362" s="53"/>
      <c r="C362" s="54"/>
      <c r="D362" s="55"/>
      <c r="E362" s="56"/>
      <c r="F362" s="57"/>
      <c r="G362" s="58"/>
      <c r="H362" s="58"/>
      <c r="I362" s="59"/>
      <c r="J362" s="59"/>
      <c r="K362" s="58"/>
      <c r="L362" s="58"/>
      <c r="M362" s="59"/>
      <c r="N362" s="57"/>
      <c r="O362" s="58"/>
      <c r="P362" s="58"/>
      <c r="Q362" s="59"/>
      <c r="R362" s="57"/>
      <c r="S362" s="49"/>
      <c r="T362" s="60"/>
      <c r="U362" s="49"/>
      <c r="V362" s="61"/>
      <c r="W362" s="49"/>
      <c r="X362" s="61"/>
      <c r="Y362" s="49"/>
      <c r="Z362" s="49"/>
      <c r="AA362" s="49"/>
      <c r="AB362" s="49"/>
    </row>
    <row r="363" spans="1:28">
      <c r="A363" s="49"/>
      <c r="B363" s="53"/>
      <c r="C363" s="54"/>
      <c r="D363" s="55"/>
      <c r="E363" s="56"/>
      <c r="F363" s="57"/>
      <c r="G363" s="58"/>
      <c r="H363" s="58"/>
      <c r="I363" s="59"/>
      <c r="J363" s="59"/>
      <c r="K363" s="58"/>
      <c r="L363" s="58"/>
      <c r="M363" s="59"/>
      <c r="N363" s="57"/>
      <c r="O363" s="58"/>
      <c r="P363" s="58"/>
      <c r="Q363" s="59"/>
      <c r="R363" s="57"/>
      <c r="S363" s="49"/>
      <c r="T363" s="60"/>
      <c r="U363" s="49"/>
      <c r="V363" s="61"/>
      <c r="W363" s="49"/>
      <c r="X363" s="61"/>
      <c r="Y363" s="49"/>
      <c r="Z363" s="49"/>
      <c r="AA363" s="49"/>
      <c r="AB363" s="49"/>
    </row>
    <row r="364" spans="1:28">
      <c r="A364" s="49"/>
      <c r="B364" s="53"/>
      <c r="C364" s="54"/>
      <c r="D364" s="55"/>
      <c r="E364" s="56"/>
      <c r="F364" s="57"/>
      <c r="G364" s="58"/>
      <c r="H364" s="58"/>
      <c r="I364" s="59"/>
      <c r="J364" s="59"/>
      <c r="K364" s="58"/>
      <c r="L364" s="58"/>
      <c r="M364" s="59"/>
      <c r="N364" s="57"/>
      <c r="O364" s="58"/>
      <c r="P364" s="58"/>
      <c r="Q364" s="59"/>
      <c r="R364" s="57"/>
      <c r="S364" s="49"/>
      <c r="T364" s="60"/>
      <c r="U364" s="49"/>
      <c r="V364" s="61"/>
      <c r="W364" s="49"/>
      <c r="X364" s="61"/>
      <c r="Y364" s="49"/>
      <c r="Z364" s="49"/>
      <c r="AA364" s="49"/>
      <c r="AB364" s="49"/>
    </row>
    <row r="365" spans="1:28">
      <c r="A365" s="49"/>
      <c r="B365" s="53"/>
      <c r="C365" s="54"/>
      <c r="D365" s="55"/>
      <c r="E365" s="56"/>
      <c r="F365" s="57"/>
      <c r="G365" s="58"/>
      <c r="H365" s="58"/>
      <c r="I365" s="59"/>
      <c r="J365" s="59"/>
      <c r="K365" s="58"/>
      <c r="L365" s="58"/>
      <c r="M365" s="59"/>
      <c r="N365" s="57"/>
      <c r="O365" s="58"/>
      <c r="P365" s="58"/>
      <c r="Q365" s="59"/>
      <c r="R365" s="57"/>
      <c r="S365" s="49"/>
      <c r="T365" s="60"/>
      <c r="U365" s="49"/>
      <c r="V365" s="61"/>
      <c r="W365" s="49"/>
      <c r="X365" s="61"/>
      <c r="Y365" s="49"/>
      <c r="Z365" s="49"/>
      <c r="AA365" s="49"/>
      <c r="AB365" s="49"/>
    </row>
    <row r="366" spans="1:28">
      <c r="A366" s="49"/>
      <c r="B366" s="53"/>
      <c r="C366" s="54"/>
      <c r="D366" s="55"/>
      <c r="E366" s="56"/>
      <c r="F366" s="57"/>
      <c r="G366" s="58"/>
      <c r="H366" s="58"/>
      <c r="I366" s="59"/>
      <c r="J366" s="59"/>
      <c r="K366" s="58"/>
      <c r="L366" s="58"/>
      <c r="M366" s="59"/>
      <c r="N366" s="57"/>
      <c r="O366" s="58"/>
      <c r="P366" s="58"/>
      <c r="Q366" s="59"/>
      <c r="R366" s="57"/>
      <c r="S366" s="49"/>
      <c r="T366" s="60"/>
      <c r="U366" s="49"/>
      <c r="V366" s="61"/>
      <c r="W366" s="49"/>
      <c r="X366" s="61"/>
      <c r="Y366" s="49"/>
      <c r="Z366" s="49"/>
      <c r="AA366" s="49"/>
      <c r="AB366" s="49"/>
    </row>
    <row r="367" spans="1:28">
      <c r="A367" s="49"/>
      <c r="B367" s="53"/>
      <c r="C367" s="54"/>
      <c r="D367" s="55"/>
      <c r="E367" s="56"/>
      <c r="F367" s="57"/>
      <c r="G367" s="58"/>
      <c r="H367" s="58"/>
      <c r="I367" s="59"/>
      <c r="J367" s="59"/>
      <c r="K367" s="58"/>
      <c r="L367" s="58"/>
      <c r="M367" s="59"/>
      <c r="N367" s="57"/>
      <c r="O367" s="58"/>
      <c r="P367" s="58"/>
      <c r="Q367" s="59"/>
      <c r="R367" s="57"/>
      <c r="S367" s="49"/>
      <c r="T367" s="60"/>
      <c r="U367" s="49"/>
      <c r="V367" s="61"/>
      <c r="W367" s="49"/>
      <c r="X367" s="61"/>
      <c r="Y367" s="49"/>
      <c r="Z367" s="49"/>
      <c r="AA367" s="49"/>
      <c r="AB367" s="49"/>
    </row>
    <row r="368" spans="1:28">
      <c r="A368" s="49"/>
      <c r="B368" s="53"/>
      <c r="C368" s="54"/>
      <c r="D368" s="55"/>
      <c r="E368" s="56"/>
      <c r="F368" s="57"/>
      <c r="G368" s="58"/>
      <c r="H368" s="58"/>
      <c r="I368" s="59"/>
      <c r="J368" s="59"/>
      <c r="K368" s="58"/>
      <c r="L368" s="58"/>
      <c r="M368" s="59"/>
      <c r="N368" s="57"/>
      <c r="O368" s="58"/>
      <c r="P368" s="58"/>
      <c r="Q368" s="59"/>
      <c r="R368" s="57"/>
      <c r="S368" s="49"/>
      <c r="T368" s="60"/>
      <c r="U368" s="49"/>
      <c r="V368" s="61"/>
      <c r="W368" s="49"/>
      <c r="X368" s="61"/>
      <c r="Y368" s="49"/>
      <c r="Z368" s="49"/>
      <c r="AA368" s="49"/>
      <c r="AB368" s="49"/>
    </row>
    <row r="369" spans="1:28">
      <c r="A369" s="49"/>
      <c r="B369" s="53"/>
      <c r="C369" s="54"/>
      <c r="D369" s="55"/>
      <c r="E369" s="56"/>
      <c r="F369" s="57"/>
      <c r="G369" s="58"/>
      <c r="H369" s="58"/>
      <c r="I369" s="59"/>
      <c r="J369" s="59"/>
      <c r="K369" s="58"/>
      <c r="L369" s="58"/>
      <c r="M369" s="59"/>
      <c r="N369" s="57"/>
      <c r="O369" s="58"/>
      <c r="P369" s="58"/>
      <c r="Q369" s="59"/>
      <c r="R369" s="57"/>
      <c r="S369" s="49"/>
      <c r="T369" s="60"/>
      <c r="U369" s="49"/>
      <c r="V369" s="61"/>
      <c r="W369" s="49"/>
      <c r="X369" s="61"/>
      <c r="Y369" s="49"/>
      <c r="Z369" s="49"/>
      <c r="AA369" s="49"/>
      <c r="AB369" s="49"/>
    </row>
    <row r="370" spans="1:28">
      <c r="A370" s="49"/>
      <c r="B370" s="53"/>
      <c r="C370" s="54"/>
      <c r="D370" s="55"/>
      <c r="E370" s="56"/>
      <c r="F370" s="57"/>
      <c r="G370" s="58"/>
      <c r="H370" s="58"/>
      <c r="I370" s="59"/>
      <c r="J370" s="59"/>
      <c r="K370" s="58"/>
      <c r="L370" s="58"/>
      <c r="M370" s="59"/>
      <c r="N370" s="57"/>
      <c r="O370" s="58"/>
      <c r="P370" s="58"/>
      <c r="Q370" s="59"/>
      <c r="R370" s="57"/>
      <c r="S370" s="49"/>
      <c r="T370" s="60"/>
      <c r="U370" s="49"/>
      <c r="V370" s="61"/>
      <c r="W370" s="49"/>
      <c r="X370" s="61"/>
      <c r="Y370" s="49"/>
      <c r="Z370" s="49"/>
      <c r="AA370" s="49"/>
      <c r="AB370" s="49"/>
    </row>
    <row r="371" spans="1:28">
      <c r="A371" s="49"/>
      <c r="B371" s="53"/>
      <c r="C371" s="54"/>
      <c r="D371" s="55"/>
      <c r="E371" s="56"/>
      <c r="F371" s="57"/>
      <c r="G371" s="58"/>
      <c r="H371" s="58"/>
      <c r="I371" s="59"/>
      <c r="J371" s="59"/>
      <c r="K371" s="58"/>
      <c r="L371" s="58"/>
      <c r="M371" s="59"/>
      <c r="N371" s="57"/>
      <c r="O371" s="58"/>
      <c r="P371" s="58"/>
      <c r="Q371" s="59"/>
      <c r="R371" s="57"/>
      <c r="S371" s="49"/>
      <c r="T371" s="60"/>
      <c r="U371" s="49"/>
      <c r="V371" s="61"/>
      <c r="W371" s="49"/>
      <c r="X371" s="61"/>
      <c r="Y371" s="49"/>
      <c r="Z371" s="49"/>
      <c r="AA371" s="49"/>
      <c r="AB371" s="49"/>
    </row>
    <row r="372" spans="1:28">
      <c r="A372" s="49"/>
      <c r="B372" s="53"/>
      <c r="C372" s="54"/>
      <c r="D372" s="55"/>
      <c r="E372" s="56"/>
      <c r="F372" s="57"/>
      <c r="G372" s="58"/>
      <c r="H372" s="58"/>
      <c r="I372" s="59"/>
      <c r="J372" s="59"/>
      <c r="K372" s="58"/>
      <c r="L372" s="58"/>
      <c r="M372" s="59"/>
      <c r="N372" s="57"/>
      <c r="O372" s="58"/>
      <c r="P372" s="58"/>
      <c r="Q372" s="59"/>
      <c r="R372" s="57"/>
      <c r="S372" s="49"/>
      <c r="T372" s="60"/>
      <c r="U372" s="49"/>
      <c r="V372" s="61"/>
      <c r="W372" s="49"/>
      <c r="X372" s="61"/>
      <c r="Y372" s="49"/>
      <c r="Z372" s="49"/>
      <c r="AA372" s="49"/>
      <c r="AB372" s="49"/>
    </row>
    <row r="373" spans="1:28">
      <c r="A373" s="49"/>
      <c r="B373" s="53"/>
      <c r="C373" s="54"/>
      <c r="D373" s="55"/>
      <c r="E373" s="56"/>
      <c r="F373" s="57"/>
      <c r="G373" s="58"/>
      <c r="H373" s="58"/>
      <c r="I373" s="59"/>
      <c r="J373" s="59"/>
      <c r="K373" s="58"/>
      <c r="L373" s="58"/>
      <c r="M373" s="59"/>
      <c r="N373" s="57"/>
      <c r="O373" s="58"/>
      <c r="P373" s="58"/>
      <c r="Q373" s="59"/>
      <c r="R373" s="57"/>
      <c r="S373" s="49"/>
      <c r="T373" s="60"/>
      <c r="U373" s="49"/>
      <c r="V373" s="61"/>
      <c r="W373" s="49"/>
      <c r="X373" s="61"/>
      <c r="Y373" s="49"/>
      <c r="Z373" s="49"/>
      <c r="AA373" s="49"/>
      <c r="AB373" s="49"/>
    </row>
    <row r="374" spans="1:28">
      <c r="A374" s="49"/>
      <c r="B374" s="53"/>
      <c r="C374" s="54"/>
      <c r="D374" s="55"/>
      <c r="E374" s="56"/>
      <c r="F374" s="57"/>
      <c r="G374" s="58"/>
      <c r="H374" s="58"/>
      <c r="I374" s="59"/>
      <c r="J374" s="59"/>
      <c r="K374" s="58"/>
      <c r="L374" s="58"/>
      <c r="M374" s="59"/>
      <c r="N374" s="57"/>
      <c r="O374" s="58"/>
      <c r="P374" s="58"/>
      <c r="Q374" s="59"/>
      <c r="R374" s="57"/>
      <c r="S374" s="49"/>
      <c r="T374" s="60"/>
      <c r="U374" s="49"/>
      <c r="V374" s="61"/>
      <c r="W374" s="49"/>
      <c r="X374" s="61"/>
      <c r="Y374" s="49"/>
      <c r="Z374" s="49"/>
      <c r="AA374" s="49"/>
      <c r="AB374" s="49"/>
    </row>
    <row r="375" spans="1:28">
      <c r="A375" s="49"/>
      <c r="B375" s="53"/>
      <c r="C375" s="54"/>
      <c r="D375" s="55"/>
      <c r="E375" s="56"/>
      <c r="F375" s="57"/>
      <c r="G375" s="58"/>
      <c r="H375" s="58"/>
      <c r="I375" s="59"/>
      <c r="J375" s="59"/>
      <c r="K375" s="58"/>
      <c r="L375" s="58"/>
      <c r="M375" s="59"/>
      <c r="N375" s="57"/>
      <c r="O375" s="58"/>
      <c r="P375" s="58"/>
      <c r="Q375" s="59"/>
      <c r="R375" s="57"/>
      <c r="S375" s="49"/>
      <c r="T375" s="60"/>
      <c r="U375" s="49"/>
      <c r="V375" s="61"/>
      <c r="W375" s="49"/>
      <c r="X375" s="61"/>
      <c r="Y375" s="49"/>
      <c r="Z375" s="49"/>
      <c r="AA375" s="49"/>
      <c r="AB375" s="49"/>
    </row>
    <row r="376" spans="1:28">
      <c r="A376" s="49"/>
      <c r="B376" s="53"/>
      <c r="C376" s="54"/>
      <c r="D376" s="55"/>
      <c r="E376" s="56"/>
      <c r="F376" s="57"/>
      <c r="G376" s="58"/>
      <c r="H376" s="58"/>
      <c r="I376" s="59"/>
      <c r="J376" s="59"/>
      <c r="K376" s="58"/>
      <c r="L376" s="58"/>
      <c r="M376" s="59"/>
      <c r="N376" s="57"/>
      <c r="O376" s="58"/>
      <c r="P376" s="58"/>
      <c r="Q376" s="59"/>
      <c r="R376" s="57"/>
      <c r="S376" s="49"/>
      <c r="T376" s="60"/>
      <c r="U376" s="49"/>
      <c r="V376" s="61"/>
      <c r="W376" s="49"/>
      <c r="X376" s="61"/>
      <c r="Y376" s="49"/>
      <c r="Z376" s="49"/>
      <c r="AA376" s="49"/>
      <c r="AB376" s="49"/>
    </row>
    <row r="377" spans="1:28">
      <c r="A377" s="49"/>
      <c r="B377" s="53"/>
      <c r="C377" s="54"/>
      <c r="D377" s="55"/>
      <c r="E377" s="56"/>
      <c r="F377" s="57"/>
      <c r="G377" s="58"/>
      <c r="H377" s="58"/>
      <c r="I377" s="59"/>
      <c r="J377" s="59"/>
      <c r="K377" s="58"/>
      <c r="L377" s="58"/>
      <c r="M377" s="59"/>
      <c r="N377" s="57"/>
      <c r="O377" s="58"/>
      <c r="P377" s="58"/>
      <c r="Q377" s="59"/>
      <c r="R377" s="57"/>
      <c r="S377" s="49"/>
      <c r="T377" s="60"/>
      <c r="U377" s="49"/>
      <c r="V377" s="61"/>
      <c r="W377" s="49"/>
      <c r="X377" s="61"/>
      <c r="Y377" s="49"/>
      <c r="Z377" s="49"/>
      <c r="AA377" s="49"/>
      <c r="AB377" s="49"/>
    </row>
    <row r="378" spans="1:28">
      <c r="A378" s="49"/>
      <c r="B378" s="53"/>
      <c r="C378" s="54"/>
      <c r="D378" s="55"/>
      <c r="E378" s="56"/>
      <c r="F378" s="57"/>
      <c r="G378" s="58"/>
      <c r="H378" s="58"/>
      <c r="I378" s="59"/>
      <c r="J378" s="59"/>
      <c r="K378" s="58"/>
      <c r="L378" s="58"/>
      <c r="M378" s="59"/>
      <c r="N378" s="57"/>
      <c r="O378" s="58"/>
      <c r="P378" s="58"/>
      <c r="Q378" s="59"/>
      <c r="R378" s="57"/>
      <c r="S378" s="49"/>
      <c r="T378" s="60"/>
      <c r="U378" s="49"/>
      <c r="V378" s="61"/>
      <c r="W378" s="49"/>
      <c r="X378" s="61"/>
      <c r="Y378" s="49"/>
      <c r="Z378" s="49"/>
      <c r="AA378" s="49"/>
      <c r="AB378" s="49"/>
    </row>
    <row r="379" spans="1:28">
      <c r="A379" s="49"/>
      <c r="B379" s="53"/>
      <c r="C379" s="54"/>
      <c r="D379" s="55"/>
      <c r="E379" s="56"/>
      <c r="F379" s="57"/>
      <c r="G379" s="58"/>
      <c r="H379" s="58"/>
      <c r="I379" s="59"/>
      <c r="J379" s="59"/>
      <c r="K379" s="58"/>
      <c r="L379" s="58"/>
      <c r="M379" s="59"/>
      <c r="N379" s="57"/>
      <c r="O379" s="58"/>
      <c r="P379" s="58"/>
      <c r="Q379" s="59"/>
      <c r="R379" s="57"/>
      <c r="S379" s="49"/>
      <c r="T379" s="60"/>
      <c r="U379" s="49"/>
      <c r="V379" s="61"/>
      <c r="W379" s="49"/>
      <c r="X379" s="61"/>
      <c r="Y379" s="49"/>
      <c r="Z379" s="49"/>
      <c r="AA379" s="49"/>
      <c r="AB379" s="49"/>
    </row>
    <row r="380" spans="1:28">
      <c r="A380" s="49"/>
      <c r="B380" s="53"/>
      <c r="C380" s="54"/>
      <c r="D380" s="55"/>
      <c r="E380" s="56"/>
      <c r="F380" s="57"/>
      <c r="G380" s="58"/>
      <c r="H380" s="58"/>
      <c r="I380" s="59"/>
      <c r="J380" s="59"/>
      <c r="K380" s="58"/>
      <c r="L380" s="58"/>
      <c r="M380" s="59"/>
      <c r="N380" s="57"/>
      <c r="O380" s="58"/>
      <c r="P380" s="58"/>
      <c r="Q380" s="59"/>
      <c r="R380" s="57"/>
      <c r="S380" s="49"/>
      <c r="T380" s="60"/>
      <c r="U380" s="49"/>
      <c r="V380" s="61"/>
      <c r="W380" s="49"/>
      <c r="X380" s="61"/>
      <c r="Y380" s="49"/>
      <c r="Z380" s="49"/>
      <c r="AA380" s="49"/>
      <c r="AB380" s="49"/>
    </row>
    <row r="381" spans="1:28">
      <c r="A381" s="49"/>
      <c r="B381" s="53"/>
      <c r="C381" s="54"/>
      <c r="D381" s="55"/>
      <c r="E381" s="56"/>
      <c r="F381" s="57"/>
      <c r="G381" s="58"/>
      <c r="H381" s="58"/>
      <c r="I381" s="59"/>
      <c r="J381" s="59"/>
      <c r="K381" s="58"/>
      <c r="L381" s="58"/>
      <c r="M381" s="59"/>
      <c r="N381" s="57"/>
      <c r="O381" s="58"/>
      <c r="P381" s="58"/>
      <c r="Q381" s="59"/>
      <c r="R381" s="57"/>
      <c r="S381" s="49"/>
      <c r="T381" s="60"/>
      <c r="U381" s="49"/>
      <c r="V381" s="61"/>
      <c r="W381" s="49"/>
      <c r="X381" s="61"/>
      <c r="Y381" s="49"/>
      <c r="Z381" s="49"/>
      <c r="AA381" s="49"/>
      <c r="AB381" s="49"/>
    </row>
    <row r="382" spans="1:28">
      <c r="A382" s="49"/>
      <c r="B382" s="53"/>
      <c r="C382" s="54"/>
      <c r="D382" s="55"/>
      <c r="E382" s="56"/>
      <c r="F382" s="57"/>
      <c r="G382" s="58"/>
      <c r="H382" s="58"/>
      <c r="I382" s="59"/>
      <c r="J382" s="59"/>
      <c r="K382" s="58"/>
      <c r="L382" s="58"/>
      <c r="M382" s="59"/>
      <c r="N382" s="57"/>
      <c r="O382" s="58"/>
      <c r="P382" s="58"/>
      <c r="Q382" s="59"/>
      <c r="R382" s="57"/>
      <c r="S382" s="49"/>
      <c r="T382" s="60"/>
      <c r="U382" s="49"/>
      <c r="V382" s="61"/>
      <c r="W382" s="49"/>
      <c r="X382" s="61"/>
      <c r="Y382" s="49"/>
      <c r="Z382" s="49"/>
      <c r="AA382" s="49"/>
      <c r="AB382" s="49"/>
    </row>
    <row r="383" spans="1:28">
      <c r="A383" s="49"/>
      <c r="B383" s="53"/>
      <c r="C383" s="54"/>
      <c r="D383" s="55"/>
      <c r="E383" s="56"/>
      <c r="F383" s="57"/>
      <c r="G383" s="58"/>
      <c r="H383" s="58"/>
      <c r="I383" s="59"/>
      <c r="J383" s="59"/>
      <c r="K383" s="58"/>
      <c r="L383" s="58"/>
      <c r="M383" s="59"/>
      <c r="N383" s="57"/>
      <c r="O383" s="58"/>
      <c r="P383" s="58"/>
      <c r="Q383" s="59"/>
      <c r="R383" s="57"/>
      <c r="S383" s="49"/>
      <c r="T383" s="60"/>
      <c r="U383" s="49"/>
      <c r="V383" s="61"/>
      <c r="W383" s="49"/>
      <c r="X383" s="61"/>
      <c r="Y383" s="49"/>
      <c r="Z383" s="49"/>
      <c r="AA383" s="49"/>
      <c r="AB383" s="49"/>
    </row>
    <row r="384" spans="1:28">
      <c r="A384" s="49"/>
      <c r="B384" s="53"/>
      <c r="C384" s="54"/>
      <c r="D384" s="55"/>
      <c r="E384" s="56"/>
      <c r="F384" s="57"/>
      <c r="G384" s="58"/>
      <c r="H384" s="58"/>
      <c r="I384" s="59"/>
      <c r="J384" s="59"/>
      <c r="K384" s="58"/>
      <c r="L384" s="58"/>
      <c r="M384" s="59"/>
      <c r="N384" s="57"/>
      <c r="O384" s="58"/>
      <c r="P384" s="58"/>
      <c r="Q384" s="59"/>
      <c r="R384" s="57"/>
      <c r="S384" s="49"/>
      <c r="T384" s="60"/>
      <c r="U384" s="49"/>
      <c r="V384" s="61"/>
      <c r="W384" s="49"/>
      <c r="X384" s="61"/>
      <c r="Y384" s="49"/>
      <c r="Z384" s="49"/>
      <c r="AA384" s="49"/>
      <c r="AB384" s="49"/>
    </row>
    <row r="385" spans="1:28">
      <c r="A385" s="49"/>
      <c r="B385" s="53"/>
      <c r="C385" s="54"/>
      <c r="D385" s="55"/>
      <c r="E385" s="56"/>
      <c r="F385" s="57"/>
      <c r="G385" s="58"/>
      <c r="H385" s="58"/>
      <c r="I385" s="59"/>
      <c r="J385" s="59"/>
      <c r="K385" s="58"/>
      <c r="L385" s="58"/>
      <c r="M385" s="59"/>
      <c r="N385" s="57"/>
      <c r="O385" s="58"/>
      <c r="P385" s="58"/>
      <c r="Q385" s="59"/>
      <c r="R385" s="57"/>
      <c r="S385" s="49"/>
      <c r="T385" s="60"/>
      <c r="U385" s="49"/>
      <c r="V385" s="61"/>
      <c r="W385" s="49"/>
      <c r="X385" s="61"/>
      <c r="Y385" s="49"/>
      <c r="Z385" s="49"/>
      <c r="AA385" s="49"/>
      <c r="AB385" s="49"/>
    </row>
    <row r="386" spans="1:28">
      <c r="A386" s="49"/>
      <c r="B386" s="53"/>
      <c r="C386" s="54"/>
      <c r="D386" s="55"/>
      <c r="E386" s="56"/>
      <c r="F386" s="57"/>
      <c r="G386" s="58"/>
      <c r="H386" s="58"/>
      <c r="I386" s="59"/>
      <c r="J386" s="59"/>
      <c r="K386" s="58"/>
      <c r="L386" s="58"/>
      <c r="M386" s="59"/>
      <c r="N386" s="57"/>
      <c r="O386" s="58"/>
      <c r="P386" s="58"/>
      <c r="Q386" s="59"/>
      <c r="R386" s="57"/>
      <c r="S386" s="49"/>
      <c r="T386" s="60"/>
      <c r="U386" s="49"/>
      <c r="V386" s="61"/>
      <c r="W386" s="49"/>
      <c r="X386" s="61"/>
      <c r="Y386" s="49"/>
      <c r="Z386" s="49"/>
      <c r="AA386" s="49"/>
      <c r="AB386" s="49"/>
    </row>
    <row r="387" spans="1:28">
      <c r="A387" s="49"/>
      <c r="B387" s="53"/>
      <c r="C387" s="54"/>
      <c r="D387" s="55"/>
      <c r="E387" s="56"/>
      <c r="F387" s="57"/>
      <c r="G387" s="58"/>
      <c r="H387" s="58"/>
      <c r="I387" s="59"/>
      <c r="J387" s="59"/>
      <c r="K387" s="58"/>
      <c r="L387" s="58"/>
      <c r="M387" s="59"/>
      <c r="N387" s="57"/>
      <c r="O387" s="58"/>
      <c r="P387" s="58"/>
      <c r="Q387" s="59"/>
      <c r="R387" s="57"/>
      <c r="S387" s="49"/>
      <c r="T387" s="60"/>
      <c r="U387" s="49"/>
      <c r="V387" s="61"/>
      <c r="W387" s="49"/>
      <c r="X387" s="61"/>
      <c r="Y387" s="49"/>
      <c r="Z387" s="49"/>
      <c r="AA387" s="49"/>
      <c r="AB387" s="49"/>
    </row>
    <row r="388" spans="1:28">
      <c r="A388" s="49"/>
      <c r="B388" s="53"/>
      <c r="C388" s="54"/>
      <c r="D388" s="55"/>
      <c r="E388" s="56"/>
      <c r="F388" s="57"/>
      <c r="G388" s="58"/>
      <c r="H388" s="58"/>
      <c r="I388" s="59"/>
      <c r="J388" s="59"/>
      <c r="K388" s="58"/>
      <c r="L388" s="58"/>
      <c r="M388" s="59"/>
      <c r="N388" s="57"/>
      <c r="O388" s="58"/>
      <c r="P388" s="58"/>
      <c r="Q388" s="59"/>
      <c r="R388" s="57"/>
      <c r="S388" s="49"/>
      <c r="T388" s="60"/>
      <c r="U388" s="49"/>
      <c r="V388" s="61"/>
      <c r="W388" s="49"/>
      <c r="X388" s="61"/>
      <c r="Y388" s="49"/>
      <c r="Z388" s="49"/>
      <c r="AA388" s="49"/>
      <c r="AB388" s="49"/>
    </row>
    <row r="389" spans="1:28">
      <c r="A389" s="49"/>
      <c r="B389" s="53"/>
      <c r="C389" s="54"/>
      <c r="D389" s="55"/>
      <c r="E389" s="56"/>
      <c r="F389" s="57"/>
      <c r="G389" s="58"/>
      <c r="H389" s="58"/>
      <c r="I389" s="59"/>
      <c r="J389" s="59"/>
      <c r="K389" s="58"/>
      <c r="L389" s="58"/>
      <c r="M389" s="59"/>
      <c r="N389" s="57"/>
      <c r="O389" s="58"/>
      <c r="P389" s="58"/>
      <c r="Q389" s="59"/>
      <c r="R389" s="57"/>
      <c r="S389" s="49"/>
      <c r="T389" s="60"/>
      <c r="U389" s="49"/>
      <c r="V389" s="61"/>
      <c r="W389" s="49"/>
      <c r="X389" s="61"/>
      <c r="Y389" s="49"/>
      <c r="Z389" s="49"/>
      <c r="AA389" s="49"/>
      <c r="AB389" s="49"/>
    </row>
    <row r="390" spans="1:28">
      <c r="A390" s="49"/>
      <c r="B390" s="53"/>
      <c r="C390" s="54"/>
      <c r="D390" s="55"/>
      <c r="E390" s="56"/>
      <c r="F390" s="57"/>
      <c r="G390" s="58"/>
      <c r="H390" s="58"/>
      <c r="I390" s="59"/>
      <c r="J390" s="59"/>
      <c r="K390" s="58"/>
      <c r="L390" s="58"/>
      <c r="M390" s="59"/>
      <c r="N390" s="57"/>
      <c r="O390" s="58"/>
      <c r="P390" s="58"/>
      <c r="Q390" s="59"/>
      <c r="R390" s="57"/>
      <c r="S390" s="49"/>
      <c r="T390" s="60"/>
      <c r="U390" s="49"/>
      <c r="V390" s="61"/>
      <c r="W390" s="49"/>
      <c r="X390" s="61"/>
      <c r="Y390" s="49"/>
      <c r="Z390" s="49"/>
      <c r="AA390" s="49"/>
      <c r="AB390" s="49"/>
    </row>
    <row r="391" spans="1:28">
      <c r="A391" s="49"/>
      <c r="B391" s="53"/>
      <c r="C391" s="54"/>
      <c r="D391" s="55"/>
      <c r="E391" s="56"/>
      <c r="F391" s="57"/>
      <c r="G391" s="58"/>
      <c r="H391" s="58"/>
      <c r="I391" s="59"/>
      <c r="J391" s="59"/>
      <c r="K391" s="58"/>
      <c r="L391" s="58"/>
      <c r="M391" s="59"/>
      <c r="N391" s="57"/>
      <c r="O391" s="58"/>
      <c r="P391" s="58"/>
      <c r="Q391" s="59"/>
      <c r="R391" s="57"/>
      <c r="S391" s="49"/>
      <c r="T391" s="60"/>
      <c r="U391" s="49"/>
      <c r="V391" s="61"/>
      <c r="W391" s="49"/>
      <c r="X391" s="61"/>
      <c r="Y391" s="49"/>
      <c r="Z391" s="49"/>
      <c r="AA391" s="49"/>
      <c r="AB391" s="49"/>
    </row>
    <row r="392" spans="1:28">
      <c r="A392" s="49"/>
      <c r="B392" s="53"/>
      <c r="C392" s="54"/>
      <c r="D392" s="55"/>
      <c r="E392" s="56"/>
      <c r="F392" s="57"/>
      <c r="G392" s="58"/>
      <c r="H392" s="58"/>
      <c r="I392" s="59"/>
      <c r="J392" s="59"/>
      <c r="K392" s="58"/>
      <c r="L392" s="58"/>
      <c r="M392" s="59"/>
      <c r="N392" s="57"/>
      <c r="O392" s="58"/>
      <c r="P392" s="58"/>
      <c r="Q392" s="59"/>
      <c r="R392" s="57"/>
      <c r="S392" s="49"/>
      <c r="T392" s="60"/>
      <c r="U392" s="49"/>
      <c r="V392" s="61"/>
      <c r="W392" s="49"/>
      <c r="X392" s="61"/>
      <c r="Y392" s="49"/>
      <c r="Z392" s="49"/>
      <c r="AA392" s="49"/>
      <c r="AB392" s="49"/>
    </row>
    <row r="393" spans="1:28">
      <c r="A393" s="49"/>
      <c r="B393" s="53"/>
      <c r="C393" s="54"/>
      <c r="D393" s="55"/>
      <c r="E393" s="56"/>
      <c r="F393" s="57"/>
      <c r="G393" s="58"/>
      <c r="H393" s="58"/>
      <c r="I393" s="59"/>
      <c r="J393" s="59"/>
      <c r="K393" s="58"/>
      <c r="L393" s="58"/>
      <c r="M393" s="59"/>
      <c r="N393" s="57"/>
      <c r="O393" s="58"/>
      <c r="P393" s="58"/>
      <c r="Q393" s="59"/>
      <c r="R393" s="57"/>
      <c r="S393" s="49"/>
      <c r="T393" s="60"/>
      <c r="U393" s="49"/>
      <c r="V393" s="61"/>
      <c r="W393" s="49"/>
      <c r="X393" s="61"/>
      <c r="Y393" s="49"/>
      <c r="Z393" s="49"/>
      <c r="AA393" s="49"/>
      <c r="AB393" s="49"/>
    </row>
    <row r="394" spans="1:28">
      <c r="A394" s="49"/>
      <c r="B394" s="53"/>
      <c r="C394" s="54"/>
      <c r="D394" s="55"/>
      <c r="E394" s="56"/>
      <c r="F394" s="57"/>
      <c r="G394" s="58"/>
      <c r="H394" s="58"/>
      <c r="I394" s="59"/>
      <c r="J394" s="59"/>
      <c r="K394" s="58"/>
      <c r="L394" s="58"/>
      <c r="M394" s="59"/>
      <c r="N394" s="57"/>
      <c r="O394" s="58"/>
      <c r="P394" s="58"/>
      <c r="Q394" s="59"/>
      <c r="R394" s="57"/>
      <c r="S394" s="49"/>
      <c r="T394" s="60"/>
      <c r="U394" s="49"/>
      <c r="V394" s="61"/>
      <c r="W394" s="49"/>
      <c r="X394" s="61"/>
      <c r="Y394" s="49"/>
      <c r="Z394" s="49"/>
      <c r="AA394" s="49"/>
      <c r="AB394" s="49"/>
    </row>
    <row r="395" spans="1:28">
      <c r="A395" s="49"/>
      <c r="B395" s="53"/>
      <c r="C395" s="54"/>
      <c r="D395" s="55"/>
      <c r="E395" s="56"/>
      <c r="F395" s="57"/>
      <c r="G395" s="58"/>
      <c r="H395" s="58"/>
      <c r="I395" s="59"/>
      <c r="J395" s="59"/>
      <c r="K395" s="58"/>
      <c r="L395" s="58"/>
      <c r="M395" s="59"/>
      <c r="N395" s="57"/>
      <c r="O395" s="58"/>
      <c r="P395" s="58"/>
      <c r="Q395" s="59"/>
      <c r="R395" s="57"/>
      <c r="S395" s="49"/>
      <c r="T395" s="60"/>
      <c r="U395" s="49"/>
      <c r="V395" s="61"/>
      <c r="W395" s="49"/>
      <c r="X395" s="61"/>
      <c r="Y395" s="49"/>
      <c r="Z395" s="49"/>
      <c r="AA395" s="49"/>
      <c r="AB395" s="49"/>
    </row>
    <row r="396" spans="1:28">
      <c r="A396" s="49"/>
      <c r="B396" s="53"/>
      <c r="C396" s="54"/>
      <c r="D396" s="55"/>
      <c r="E396" s="56"/>
      <c r="F396" s="57"/>
      <c r="G396" s="58"/>
      <c r="H396" s="58"/>
      <c r="I396" s="59"/>
      <c r="J396" s="59"/>
      <c r="K396" s="58"/>
      <c r="L396" s="58"/>
      <c r="M396" s="59"/>
      <c r="N396" s="57"/>
      <c r="O396" s="58"/>
      <c r="P396" s="58"/>
      <c r="Q396" s="59"/>
      <c r="R396" s="57"/>
      <c r="S396" s="49"/>
      <c r="T396" s="60"/>
      <c r="U396" s="49"/>
      <c r="V396" s="61"/>
      <c r="W396" s="49"/>
      <c r="X396" s="61"/>
      <c r="Y396" s="49"/>
      <c r="Z396" s="49"/>
      <c r="AA396" s="49"/>
      <c r="AB396" s="49"/>
    </row>
    <row r="397" spans="1:28">
      <c r="A397" s="49"/>
      <c r="B397" s="53"/>
      <c r="C397" s="54"/>
      <c r="D397" s="55"/>
      <c r="E397" s="56"/>
      <c r="F397" s="57"/>
      <c r="G397" s="58"/>
      <c r="H397" s="58"/>
      <c r="I397" s="59"/>
      <c r="J397" s="59"/>
      <c r="K397" s="58"/>
      <c r="L397" s="58"/>
      <c r="M397" s="59"/>
      <c r="N397" s="57"/>
      <c r="O397" s="58"/>
      <c r="P397" s="58"/>
      <c r="Q397" s="59"/>
      <c r="R397" s="57"/>
      <c r="S397" s="49"/>
      <c r="T397" s="60"/>
      <c r="U397" s="49"/>
      <c r="V397" s="61"/>
      <c r="W397" s="49"/>
      <c r="X397" s="61"/>
      <c r="Y397" s="49"/>
      <c r="Z397" s="49"/>
      <c r="AA397" s="49"/>
      <c r="AB397" s="49"/>
    </row>
    <row r="398" spans="1:28">
      <c r="A398" s="49"/>
      <c r="B398" s="53"/>
      <c r="C398" s="54"/>
      <c r="D398" s="55"/>
      <c r="E398" s="56"/>
      <c r="F398" s="57"/>
      <c r="G398" s="58"/>
      <c r="H398" s="58"/>
      <c r="I398" s="59"/>
      <c r="J398" s="59"/>
      <c r="K398" s="58"/>
      <c r="L398" s="58"/>
      <c r="M398" s="59"/>
      <c r="N398" s="57"/>
      <c r="O398" s="58"/>
      <c r="P398" s="58"/>
      <c r="Q398" s="59"/>
      <c r="R398" s="57"/>
      <c r="S398" s="49"/>
      <c r="T398" s="60"/>
      <c r="U398" s="49"/>
      <c r="V398" s="61"/>
      <c r="W398" s="49"/>
      <c r="X398" s="61"/>
      <c r="Y398" s="49"/>
      <c r="Z398" s="49"/>
      <c r="AA398" s="49"/>
      <c r="AB398" s="49"/>
    </row>
    <row r="399" spans="1:28">
      <c r="A399" s="49"/>
      <c r="B399" s="53"/>
      <c r="C399" s="54"/>
      <c r="D399" s="55"/>
      <c r="E399" s="56"/>
      <c r="F399" s="57"/>
      <c r="G399" s="58"/>
      <c r="H399" s="58"/>
      <c r="I399" s="59"/>
      <c r="J399" s="59"/>
      <c r="K399" s="58"/>
      <c r="L399" s="58"/>
      <c r="M399" s="59"/>
      <c r="N399" s="57"/>
      <c r="O399" s="58"/>
      <c r="P399" s="58"/>
      <c r="Q399" s="59"/>
      <c r="R399" s="57"/>
      <c r="S399" s="49"/>
      <c r="T399" s="60"/>
      <c r="U399" s="49"/>
      <c r="V399" s="61"/>
      <c r="W399" s="49"/>
      <c r="X399" s="61"/>
      <c r="Y399" s="49"/>
      <c r="Z399" s="49"/>
      <c r="AA399" s="49"/>
      <c r="AB399" s="49"/>
    </row>
    <row r="400" spans="1:28">
      <c r="A400" s="49"/>
      <c r="B400" s="53"/>
      <c r="C400" s="54"/>
      <c r="D400" s="55"/>
      <c r="E400" s="56"/>
      <c r="F400" s="57"/>
      <c r="G400" s="58"/>
      <c r="H400" s="58"/>
      <c r="I400" s="59"/>
      <c r="J400" s="59"/>
      <c r="K400" s="58"/>
      <c r="L400" s="58"/>
      <c r="M400" s="59"/>
      <c r="N400" s="57"/>
      <c r="O400" s="58"/>
      <c r="P400" s="58"/>
      <c r="Q400" s="59"/>
      <c r="R400" s="57"/>
      <c r="S400" s="49"/>
      <c r="T400" s="60"/>
      <c r="U400" s="49"/>
      <c r="V400" s="61"/>
      <c r="W400" s="49"/>
      <c r="X400" s="61"/>
      <c r="Y400" s="49"/>
      <c r="Z400" s="49"/>
      <c r="AA400" s="49"/>
      <c r="AB400" s="49"/>
    </row>
    <row r="401" spans="1:28">
      <c r="A401" s="49"/>
      <c r="B401" s="53"/>
      <c r="C401" s="54"/>
      <c r="D401" s="55"/>
      <c r="E401" s="56"/>
      <c r="F401" s="57"/>
      <c r="G401" s="58"/>
      <c r="H401" s="58"/>
      <c r="I401" s="59"/>
      <c r="J401" s="59"/>
      <c r="K401" s="58"/>
      <c r="L401" s="58"/>
      <c r="M401" s="59"/>
      <c r="N401" s="57"/>
      <c r="O401" s="58"/>
      <c r="P401" s="58"/>
      <c r="Q401" s="59"/>
      <c r="R401" s="57"/>
      <c r="S401" s="49"/>
      <c r="T401" s="60"/>
      <c r="U401" s="49"/>
      <c r="V401" s="61"/>
      <c r="W401" s="49"/>
      <c r="X401" s="61"/>
      <c r="Y401" s="49"/>
      <c r="Z401" s="49"/>
      <c r="AA401" s="49"/>
      <c r="AB401" s="49"/>
    </row>
    <row r="402" spans="1:28">
      <c r="A402" s="49"/>
      <c r="B402" s="53"/>
      <c r="C402" s="54"/>
      <c r="D402" s="55"/>
      <c r="E402" s="56"/>
      <c r="F402" s="57"/>
      <c r="G402" s="58"/>
      <c r="H402" s="58"/>
      <c r="I402" s="59"/>
      <c r="J402" s="59"/>
      <c r="K402" s="58"/>
      <c r="L402" s="58"/>
      <c r="M402" s="59"/>
      <c r="N402" s="57"/>
      <c r="O402" s="58"/>
      <c r="P402" s="58"/>
      <c r="Q402" s="59"/>
      <c r="R402" s="57"/>
      <c r="S402" s="49"/>
      <c r="T402" s="60"/>
      <c r="U402" s="49"/>
      <c r="V402" s="61"/>
      <c r="W402" s="49"/>
      <c r="X402" s="61"/>
      <c r="Y402" s="49"/>
      <c r="Z402" s="49"/>
      <c r="AA402" s="49"/>
      <c r="AB402" s="49"/>
    </row>
    <row r="403" spans="1:28">
      <c r="A403" s="49"/>
      <c r="B403" s="53"/>
      <c r="C403" s="54"/>
      <c r="D403" s="55"/>
      <c r="E403" s="56"/>
      <c r="F403" s="57"/>
      <c r="G403" s="58"/>
      <c r="H403" s="58"/>
      <c r="I403" s="59"/>
      <c r="J403" s="59"/>
      <c r="K403" s="58"/>
      <c r="L403" s="58"/>
      <c r="M403" s="59"/>
      <c r="N403" s="57"/>
      <c r="O403" s="58"/>
      <c r="P403" s="58"/>
      <c r="Q403" s="59"/>
      <c r="R403" s="57"/>
      <c r="S403" s="49"/>
      <c r="T403" s="60"/>
      <c r="U403" s="49"/>
      <c r="V403" s="61"/>
      <c r="W403" s="49"/>
      <c r="X403" s="61"/>
      <c r="Y403" s="49"/>
      <c r="Z403" s="49"/>
      <c r="AA403" s="49"/>
      <c r="AB403" s="49"/>
    </row>
    <row r="404" spans="1:28">
      <c r="A404" s="49"/>
      <c r="B404" s="53"/>
      <c r="C404" s="54"/>
      <c r="D404" s="55"/>
      <c r="E404" s="56"/>
      <c r="F404" s="57"/>
      <c r="G404" s="58"/>
      <c r="H404" s="58"/>
      <c r="I404" s="59"/>
      <c r="J404" s="59"/>
      <c r="K404" s="58"/>
      <c r="L404" s="58"/>
      <c r="M404" s="59"/>
      <c r="N404" s="57"/>
      <c r="O404" s="58"/>
      <c r="P404" s="58"/>
      <c r="Q404" s="59"/>
      <c r="R404" s="57"/>
      <c r="S404" s="49"/>
      <c r="T404" s="60"/>
      <c r="U404" s="49"/>
      <c r="V404" s="61"/>
      <c r="W404" s="49"/>
      <c r="X404" s="61"/>
      <c r="Y404" s="49"/>
      <c r="Z404" s="49"/>
      <c r="AA404" s="49"/>
      <c r="AB404" s="49"/>
    </row>
    <row r="405" spans="1:28">
      <c r="A405" s="49"/>
      <c r="B405" s="53"/>
      <c r="C405" s="54"/>
      <c r="D405" s="55"/>
      <c r="E405" s="56"/>
      <c r="F405" s="57"/>
      <c r="G405" s="58"/>
      <c r="H405" s="58"/>
      <c r="I405" s="59"/>
      <c r="J405" s="59"/>
      <c r="K405" s="58"/>
      <c r="L405" s="58"/>
      <c r="M405" s="59"/>
      <c r="N405" s="57"/>
      <c r="O405" s="58"/>
      <c r="P405" s="58"/>
      <c r="Q405" s="59"/>
      <c r="R405" s="57"/>
      <c r="S405" s="49"/>
      <c r="T405" s="60"/>
      <c r="U405" s="49"/>
      <c r="V405" s="61"/>
      <c r="W405" s="49"/>
      <c r="X405" s="61"/>
      <c r="Y405" s="49"/>
      <c r="Z405" s="49"/>
      <c r="AA405" s="49"/>
      <c r="AB405" s="49"/>
    </row>
    <row r="406" spans="1:28">
      <c r="A406" s="49"/>
      <c r="B406" s="53"/>
      <c r="C406" s="54"/>
      <c r="D406" s="55"/>
      <c r="E406" s="56"/>
      <c r="F406" s="57"/>
      <c r="G406" s="58"/>
      <c r="H406" s="58"/>
      <c r="I406" s="59"/>
      <c r="J406" s="59"/>
      <c r="K406" s="58"/>
      <c r="L406" s="58"/>
      <c r="M406" s="59"/>
      <c r="N406" s="57"/>
      <c r="O406" s="58"/>
      <c r="P406" s="58"/>
      <c r="Q406" s="59"/>
      <c r="R406" s="57"/>
      <c r="S406" s="49"/>
      <c r="T406" s="60"/>
      <c r="U406" s="49"/>
      <c r="V406" s="61"/>
      <c r="W406" s="49"/>
      <c r="X406" s="61"/>
      <c r="Y406" s="49"/>
      <c r="Z406" s="49"/>
      <c r="AA406" s="49"/>
      <c r="AB406" s="49"/>
    </row>
    <row r="407" spans="1:28">
      <c r="A407" s="49"/>
      <c r="B407" s="53"/>
      <c r="C407" s="54"/>
      <c r="D407" s="55"/>
      <c r="E407" s="56"/>
      <c r="F407" s="57"/>
      <c r="G407" s="58"/>
      <c r="H407" s="58"/>
      <c r="I407" s="59"/>
      <c r="J407" s="59"/>
      <c r="K407" s="58"/>
      <c r="L407" s="58"/>
      <c r="M407" s="59"/>
      <c r="N407" s="57"/>
      <c r="O407" s="58"/>
      <c r="P407" s="58"/>
      <c r="Q407" s="59"/>
      <c r="R407" s="57"/>
      <c r="S407" s="49"/>
      <c r="T407" s="60"/>
      <c r="U407" s="49"/>
      <c r="V407" s="61"/>
      <c r="W407" s="49"/>
      <c r="X407" s="61"/>
      <c r="Y407" s="49"/>
      <c r="Z407" s="49"/>
      <c r="AA407" s="49"/>
      <c r="AB407" s="49"/>
    </row>
    <row r="408" spans="1:28">
      <c r="A408" s="49"/>
      <c r="B408" s="53"/>
      <c r="C408" s="54"/>
      <c r="D408" s="55"/>
      <c r="E408" s="56"/>
      <c r="F408" s="57"/>
      <c r="G408" s="58"/>
      <c r="H408" s="58"/>
      <c r="I408" s="59"/>
      <c r="J408" s="59"/>
      <c r="K408" s="58"/>
      <c r="L408" s="58"/>
      <c r="M408" s="59"/>
      <c r="N408" s="57"/>
      <c r="O408" s="58"/>
      <c r="P408" s="58"/>
      <c r="Q408" s="59"/>
      <c r="R408" s="57"/>
      <c r="S408" s="49"/>
      <c r="T408" s="60"/>
      <c r="U408" s="49"/>
      <c r="V408" s="61"/>
      <c r="W408" s="49"/>
      <c r="X408" s="61"/>
      <c r="Y408" s="49"/>
      <c r="Z408" s="49"/>
      <c r="AA408" s="49"/>
      <c r="AB408" s="49"/>
    </row>
    <row r="409" spans="1:28">
      <c r="A409" s="49"/>
      <c r="B409" s="53"/>
      <c r="C409" s="54"/>
      <c r="D409" s="55"/>
      <c r="E409" s="56"/>
      <c r="F409" s="57"/>
      <c r="G409" s="58"/>
      <c r="H409" s="58"/>
      <c r="I409" s="59"/>
      <c r="J409" s="59"/>
      <c r="K409" s="58"/>
      <c r="L409" s="58"/>
      <c r="M409" s="59"/>
      <c r="N409" s="57"/>
      <c r="O409" s="58"/>
      <c r="P409" s="58"/>
      <c r="Q409" s="59"/>
      <c r="R409" s="57"/>
      <c r="S409" s="49"/>
      <c r="T409" s="60"/>
      <c r="U409" s="49"/>
      <c r="V409" s="61"/>
      <c r="W409" s="49"/>
      <c r="X409" s="61"/>
      <c r="Y409" s="49"/>
      <c r="Z409" s="49"/>
      <c r="AA409" s="49"/>
      <c r="AB409" s="49"/>
    </row>
    <row r="410" spans="1:28">
      <c r="A410" s="49"/>
      <c r="B410" s="53"/>
      <c r="C410" s="54"/>
      <c r="D410" s="55"/>
      <c r="E410" s="56"/>
      <c r="F410" s="57"/>
      <c r="G410" s="58"/>
      <c r="H410" s="58"/>
      <c r="I410" s="59"/>
      <c r="J410" s="59"/>
      <c r="K410" s="58"/>
      <c r="L410" s="58"/>
      <c r="M410" s="59"/>
      <c r="N410" s="57"/>
      <c r="O410" s="58"/>
      <c r="P410" s="58"/>
      <c r="Q410" s="59"/>
      <c r="R410" s="57"/>
      <c r="S410" s="49"/>
      <c r="T410" s="60"/>
      <c r="U410" s="49"/>
      <c r="V410" s="61"/>
      <c r="W410" s="49"/>
      <c r="X410" s="61"/>
      <c r="Y410" s="49"/>
      <c r="Z410" s="49"/>
      <c r="AA410" s="49"/>
      <c r="AB410" s="49"/>
    </row>
    <row r="411" spans="1:28">
      <c r="A411" s="49"/>
      <c r="B411" s="53"/>
      <c r="C411" s="54"/>
      <c r="D411" s="55"/>
      <c r="E411" s="56"/>
      <c r="F411" s="57"/>
      <c r="G411" s="58"/>
      <c r="H411" s="58"/>
      <c r="I411" s="59"/>
      <c r="J411" s="59"/>
      <c r="K411" s="58"/>
      <c r="L411" s="58"/>
      <c r="M411" s="59"/>
      <c r="N411" s="57"/>
      <c r="O411" s="58"/>
      <c r="P411" s="58"/>
      <c r="Q411" s="59"/>
      <c r="R411" s="57"/>
      <c r="S411" s="49"/>
      <c r="T411" s="60"/>
      <c r="U411" s="49"/>
      <c r="V411" s="61"/>
      <c r="W411" s="49"/>
      <c r="X411" s="61"/>
      <c r="Y411" s="49"/>
      <c r="Z411" s="49"/>
      <c r="AA411" s="49"/>
      <c r="AB411" s="49"/>
    </row>
    <row r="412" spans="1:28">
      <c r="A412" s="49"/>
      <c r="B412" s="53"/>
      <c r="C412" s="54"/>
      <c r="D412" s="55"/>
      <c r="E412" s="56"/>
      <c r="F412" s="57"/>
      <c r="G412" s="58"/>
      <c r="H412" s="58"/>
      <c r="I412" s="59"/>
      <c r="J412" s="59"/>
      <c r="K412" s="58"/>
      <c r="L412" s="58"/>
      <c r="M412" s="59"/>
      <c r="N412" s="57"/>
      <c r="O412" s="58"/>
      <c r="P412" s="58"/>
      <c r="Q412" s="59"/>
      <c r="R412" s="57"/>
      <c r="S412" s="49"/>
      <c r="T412" s="60"/>
      <c r="U412" s="49"/>
      <c r="V412" s="61"/>
      <c r="W412" s="49"/>
      <c r="X412" s="61"/>
      <c r="Y412" s="49"/>
      <c r="Z412" s="49"/>
      <c r="AA412" s="49"/>
      <c r="AB412" s="49"/>
    </row>
    <row r="413" spans="1:28">
      <c r="A413" s="49"/>
      <c r="B413" s="53"/>
      <c r="C413" s="54"/>
      <c r="D413" s="55"/>
      <c r="E413" s="56"/>
      <c r="F413" s="57"/>
      <c r="G413" s="58"/>
      <c r="H413" s="58"/>
      <c r="I413" s="59"/>
      <c r="J413" s="59"/>
      <c r="K413" s="58"/>
      <c r="L413" s="58"/>
      <c r="M413" s="59"/>
      <c r="N413" s="57"/>
      <c r="O413" s="58"/>
      <c r="P413" s="58"/>
      <c r="Q413" s="59"/>
      <c r="R413" s="57"/>
      <c r="S413" s="49"/>
      <c r="T413" s="60"/>
      <c r="U413" s="49"/>
      <c r="V413" s="61"/>
      <c r="W413" s="49"/>
      <c r="X413" s="61"/>
      <c r="Y413" s="49"/>
      <c r="Z413" s="49"/>
      <c r="AA413" s="49"/>
      <c r="AB413" s="49"/>
    </row>
    <row r="414" spans="1:28">
      <c r="A414" s="49"/>
      <c r="B414" s="53"/>
      <c r="C414" s="54"/>
      <c r="D414" s="55"/>
      <c r="E414" s="56"/>
      <c r="F414" s="57"/>
      <c r="G414" s="58"/>
      <c r="H414" s="58"/>
      <c r="I414" s="59"/>
      <c r="J414" s="59"/>
      <c r="K414" s="58"/>
      <c r="L414" s="58"/>
      <c r="M414" s="59"/>
      <c r="N414" s="57"/>
      <c r="O414" s="58"/>
      <c r="P414" s="58"/>
      <c r="Q414" s="59"/>
      <c r="R414" s="57"/>
      <c r="S414" s="49"/>
      <c r="T414" s="60"/>
      <c r="U414" s="49"/>
      <c r="V414" s="61"/>
      <c r="W414" s="49"/>
      <c r="X414" s="61"/>
      <c r="Y414" s="49"/>
      <c r="Z414" s="49"/>
      <c r="AA414" s="49"/>
      <c r="AB414" s="49"/>
    </row>
    <row r="415" spans="1:28">
      <c r="A415" s="49"/>
      <c r="B415" s="53"/>
      <c r="C415" s="54"/>
      <c r="D415" s="55"/>
      <c r="E415" s="56"/>
      <c r="F415" s="57"/>
      <c r="G415" s="58"/>
      <c r="H415" s="58"/>
      <c r="I415" s="59"/>
      <c r="J415" s="59"/>
      <c r="K415" s="58"/>
      <c r="L415" s="58"/>
      <c r="M415" s="59"/>
      <c r="N415" s="57"/>
      <c r="O415" s="58"/>
      <c r="P415" s="58"/>
      <c r="Q415" s="59"/>
      <c r="R415" s="57"/>
      <c r="S415" s="49"/>
      <c r="T415" s="60"/>
      <c r="U415" s="49"/>
      <c r="V415" s="61"/>
      <c r="W415" s="49"/>
      <c r="X415" s="61"/>
      <c r="Y415" s="49"/>
      <c r="Z415" s="49"/>
      <c r="AA415" s="49"/>
      <c r="AB415" s="49"/>
    </row>
    <row r="416" spans="1:28">
      <c r="A416" s="49"/>
      <c r="B416" s="53"/>
      <c r="C416" s="54"/>
      <c r="D416" s="55"/>
      <c r="E416" s="56"/>
      <c r="F416" s="57"/>
      <c r="G416" s="58"/>
      <c r="H416" s="58"/>
      <c r="I416" s="59"/>
      <c r="J416" s="59"/>
      <c r="K416" s="58"/>
      <c r="L416" s="58"/>
      <c r="M416" s="59"/>
      <c r="N416" s="57"/>
      <c r="O416" s="58"/>
      <c r="P416" s="58"/>
      <c r="Q416" s="59"/>
      <c r="R416" s="57"/>
      <c r="S416" s="49"/>
      <c r="T416" s="60"/>
      <c r="U416" s="49"/>
      <c r="V416" s="61"/>
      <c r="W416" s="49"/>
      <c r="X416" s="61"/>
      <c r="Y416" s="49"/>
      <c r="Z416" s="49"/>
      <c r="AA416" s="49"/>
      <c r="AB416" s="49"/>
    </row>
    <row r="417" spans="1:28">
      <c r="A417" s="49"/>
      <c r="B417" s="53"/>
      <c r="C417" s="54"/>
      <c r="D417" s="55"/>
      <c r="E417" s="56"/>
      <c r="F417" s="57"/>
      <c r="G417" s="58"/>
      <c r="H417" s="58"/>
      <c r="I417" s="59"/>
      <c r="J417" s="59"/>
      <c r="K417" s="58"/>
      <c r="L417" s="58"/>
      <c r="M417" s="59"/>
      <c r="N417" s="57"/>
      <c r="O417" s="58"/>
      <c r="P417" s="58"/>
      <c r="Q417" s="59"/>
      <c r="R417" s="57"/>
      <c r="S417" s="49"/>
      <c r="T417" s="60"/>
      <c r="U417" s="49"/>
      <c r="V417" s="61"/>
      <c r="W417" s="49"/>
      <c r="X417" s="61"/>
      <c r="Y417" s="49"/>
      <c r="Z417" s="49"/>
      <c r="AA417" s="49"/>
      <c r="AB417" s="49"/>
    </row>
    <row r="418" spans="1:28">
      <c r="A418" s="49"/>
      <c r="B418" s="53"/>
      <c r="C418" s="54"/>
      <c r="D418" s="55"/>
      <c r="E418" s="56"/>
      <c r="F418" s="57"/>
      <c r="G418" s="58"/>
      <c r="H418" s="58"/>
      <c r="I418" s="59"/>
      <c r="J418" s="59"/>
      <c r="K418" s="58"/>
      <c r="L418" s="58"/>
      <c r="M418" s="59"/>
      <c r="N418" s="57"/>
      <c r="O418" s="58"/>
      <c r="P418" s="58"/>
      <c r="Q418" s="59"/>
      <c r="R418" s="57"/>
      <c r="S418" s="49"/>
      <c r="T418" s="60"/>
      <c r="U418" s="49"/>
      <c r="V418" s="61"/>
      <c r="W418" s="49"/>
      <c r="X418" s="61"/>
      <c r="Y418" s="49"/>
      <c r="Z418" s="49"/>
      <c r="AA418" s="49"/>
      <c r="AB418" s="49"/>
    </row>
    <row r="419" spans="1:28">
      <c r="A419" s="49"/>
      <c r="B419" s="53"/>
      <c r="C419" s="54"/>
      <c r="D419" s="55"/>
      <c r="E419" s="56"/>
      <c r="F419" s="57"/>
      <c r="G419" s="58"/>
      <c r="H419" s="58"/>
      <c r="I419" s="59"/>
      <c r="J419" s="59"/>
      <c r="K419" s="58"/>
      <c r="L419" s="58"/>
      <c r="M419" s="59"/>
      <c r="N419" s="57"/>
      <c r="O419" s="58"/>
      <c r="P419" s="58"/>
      <c r="Q419" s="59"/>
      <c r="R419" s="57"/>
      <c r="S419" s="49"/>
      <c r="T419" s="60"/>
      <c r="U419" s="49"/>
      <c r="V419" s="61"/>
      <c r="W419" s="49"/>
      <c r="X419" s="61"/>
      <c r="Y419" s="49"/>
      <c r="Z419" s="49"/>
      <c r="AA419" s="49"/>
      <c r="AB419" s="49"/>
    </row>
    <row r="420" spans="1:28">
      <c r="A420" s="49"/>
      <c r="B420" s="53"/>
      <c r="C420" s="54"/>
      <c r="D420" s="55"/>
      <c r="E420" s="56"/>
      <c r="F420" s="57"/>
      <c r="G420" s="58"/>
      <c r="H420" s="58"/>
      <c r="I420" s="59"/>
      <c r="J420" s="59"/>
      <c r="K420" s="58"/>
      <c r="L420" s="58"/>
      <c r="M420" s="59"/>
      <c r="N420" s="57"/>
      <c r="O420" s="58"/>
      <c r="P420" s="58"/>
      <c r="Q420" s="59"/>
      <c r="R420" s="57"/>
      <c r="S420" s="49"/>
      <c r="T420" s="60"/>
      <c r="U420" s="49"/>
      <c r="V420" s="61"/>
      <c r="W420" s="49"/>
      <c r="X420" s="61"/>
      <c r="Y420" s="49"/>
      <c r="Z420" s="49"/>
      <c r="AA420" s="49"/>
      <c r="AB420" s="49"/>
    </row>
    <row r="421" spans="1:28">
      <c r="A421" s="49"/>
      <c r="B421" s="53"/>
      <c r="C421" s="54"/>
      <c r="D421" s="55"/>
      <c r="E421" s="56"/>
      <c r="F421" s="57"/>
      <c r="G421" s="58"/>
      <c r="H421" s="58"/>
      <c r="I421" s="59"/>
      <c r="J421" s="59"/>
      <c r="K421" s="58"/>
      <c r="L421" s="58"/>
      <c r="M421" s="59"/>
      <c r="N421" s="57"/>
      <c r="O421" s="58"/>
      <c r="P421" s="58"/>
      <c r="Q421" s="59"/>
      <c r="R421" s="57"/>
      <c r="S421" s="49"/>
      <c r="T421" s="60"/>
      <c r="U421" s="49"/>
      <c r="V421" s="61"/>
      <c r="W421" s="49"/>
      <c r="X421" s="61"/>
      <c r="Y421" s="49"/>
      <c r="Z421" s="49"/>
      <c r="AA421" s="49"/>
      <c r="AB421" s="49"/>
    </row>
    <row r="422" spans="1:28">
      <c r="A422" s="49"/>
      <c r="B422" s="53"/>
      <c r="C422" s="54"/>
      <c r="D422" s="55"/>
      <c r="E422" s="56"/>
      <c r="F422" s="57"/>
      <c r="G422" s="58"/>
      <c r="H422" s="58"/>
      <c r="I422" s="59"/>
      <c r="J422" s="59"/>
      <c r="K422" s="58"/>
      <c r="L422" s="58"/>
      <c r="M422" s="59"/>
      <c r="N422" s="57"/>
      <c r="O422" s="58"/>
      <c r="P422" s="58"/>
      <c r="Q422" s="59"/>
      <c r="R422" s="57"/>
      <c r="S422" s="49"/>
      <c r="T422" s="60"/>
      <c r="U422" s="49"/>
      <c r="V422" s="61"/>
      <c r="W422" s="49"/>
      <c r="X422" s="61"/>
      <c r="Y422" s="49"/>
      <c r="Z422" s="49"/>
      <c r="AA422" s="49"/>
      <c r="AB422" s="49"/>
    </row>
    <row r="423" spans="1:28">
      <c r="A423" s="49"/>
      <c r="B423" s="53"/>
      <c r="C423" s="54"/>
      <c r="D423" s="55"/>
      <c r="E423" s="56"/>
      <c r="F423" s="57"/>
      <c r="G423" s="58"/>
      <c r="H423" s="58"/>
      <c r="I423" s="59"/>
      <c r="J423" s="59"/>
      <c r="K423" s="58"/>
      <c r="L423" s="58"/>
      <c r="M423" s="59"/>
      <c r="N423" s="57"/>
      <c r="O423" s="58"/>
      <c r="P423" s="58"/>
      <c r="Q423" s="59"/>
      <c r="R423" s="57"/>
      <c r="S423" s="49"/>
      <c r="T423" s="60"/>
      <c r="U423" s="49"/>
      <c r="V423" s="61"/>
      <c r="W423" s="49"/>
      <c r="X423" s="61"/>
      <c r="Y423" s="49"/>
      <c r="Z423" s="49"/>
      <c r="AA423" s="49"/>
      <c r="AB423" s="49"/>
    </row>
    <row r="424" spans="1:28">
      <c r="A424" s="49"/>
      <c r="B424" s="53"/>
      <c r="C424" s="54"/>
      <c r="D424" s="55"/>
      <c r="E424" s="56"/>
      <c r="F424" s="57"/>
      <c r="G424" s="58"/>
      <c r="H424" s="58"/>
      <c r="I424" s="59"/>
      <c r="J424" s="59"/>
      <c r="K424" s="58"/>
      <c r="L424" s="58"/>
      <c r="M424" s="59"/>
      <c r="N424" s="57"/>
      <c r="O424" s="58"/>
      <c r="P424" s="58"/>
      <c r="Q424" s="59"/>
      <c r="R424" s="57"/>
      <c r="S424" s="49"/>
      <c r="T424" s="60"/>
      <c r="U424" s="49"/>
      <c r="V424" s="61"/>
      <c r="W424" s="49"/>
      <c r="X424" s="61"/>
      <c r="Y424" s="49"/>
      <c r="Z424" s="49"/>
      <c r="AA424" s="49"/>
      <c r="AB424" s="49"/>
    </row>
    <row r="425" spans="1:28">
      <c r="A425" s="49"/>
      <c r="B425" s="53"/>
      <c r="C425" s="54"/>
      <c r="D425" s="55"/>
      <c r="E425" s="56"/>
      <c r="F425" s="57"/>
      <c r="G425" s="58"/>
      <c r="H425" s="58"/>
      <c r="I425" s="59"/>
      <c r="J425" s="59"/>
      <c r="K425" s="58"/>
      <c r="L425" s="58"/>
      <c r="M425" s="59"/>
      <c r="N425" s="57"/>
      <c r="O425" s="58"/>
      <c r="P425" s="58"/>
      <c r="Q425" s="59"/>
      <c r="R425" s="57"/>
      <c r="S425" s="49"/>
      <c r="T425" s="60"/>
      <c r="U425" s="49"/>
      <c r="V425" s="61"/>
      <c r="W425" s="49"/>
      <c r="X425" s="61"/>
      <c r="Y425" s="49"/>
      <c r="Z425" s="49"/>
      <c r="AA425" s="49"/>
      <c r="AB425" s="49"/>
    </row>
    <row r="426" spans="1:28">
      <c r="A426" s="49"/>
      <c r="B426" s="53"/>
      <c r="C426" s="54"/>
      <c r="D426" s="55"/>
      <c r="E426" s="56"/>
      <c r="F426" s="57"/>
      <c r="G426" s="58"/>
      <c r="H426" s="58"/>
      <c r="I426" s="59"/>
      <c r="J426" s="59"/>
      <c r="K426" s="58"/>
      <c r="L426" s="58"/>
      <c r="M426" s="59"/>
      <c r="N426" s="57"/>
      <c r="O426" s="58"/>
      <c r="P426" s="58"/>
      <c r="Q426" s="59"/>
      <c r="R426" s="57"/>
      <c r="S426" s="49"/>
      <c r="T426" s="60"/>
      <c r="U426" s="49"/>
      <c r="V426" s="61"/>
      <c r="W426" s="49"/>
      <c r="X426" s="61"/>
      <c r="Y426" s="49"/>
      <c r="Z426" s="49"/>
      <c r="AA426" s="49"/>
      <c r="AB426" s="49"/>
    </row>
    <row r="427" spans="1:28">
      <c r="A427" s="49"/>
      <c r="B427" s="53"/>
      <c r="C427" s="54"/>
      <c r="D427" s="55"/>
      <c r="E427" s="56"/>
      <c r="F427" s="57"/>
      <c r="G427" s="58"/>
      <c r="H427" s="58"/>
      <c r="I427" s="59"/>
      <c r="J427" s="59"/>
      <c r="K427" s="58"/>
      <c r="L427" s="58"/>
      <c r="M427" s="59"/>
      <c r="N427" s="57"/>
      <c r="O427" s="58"/>
      <c r="P427" s="58"/>
      <c r="Q427" s="59"/>
      <c r="R427" s="57"/>
      <c r="S427" s="49"/>
      <c r="T427" s="60"/>
      <c r="U427" s="49"/>
      <c r="V427" s="61"/>
      <c r="W427" s="49"/>
      <c r="X427" s="61"/>
      <c r="Y427" s="49"/>
      <c r="Z427" s="49"/>
      <c r="AA427" s="49"/>
      <c r="AB427" s="49"/>
    </row>
    <row r="428" spans="1:28">
      <c r="A428" s="49"/>
      <c r="B428" s="53"/>
      <c r="C428" s="54"/>
      <c r="D428" s="55"/>
      <c r="E428" s="56"/>
      <c r="F428" s="57"/>
      <c r="G428" s="58"/>
      <c r="H428" s="58"/>
      <c r="I428" s="59"/>
      <c r="J428" s="59"/>
      <c r="K428" s="58"/>
      <c r="L428" s="58"/>
      <c r="M428" s="59"/>
      <c r="N428" s="57"/>
      <c r="O428" s="58"/>
      <c r="P428" s="58"/>
      <c r="Q428" s="59"/>
      <c r="R428" s="57"/>
      <c r="S428" s="49"/>
      <c r="T428" s="60"/>
      <c r="U428" s="49"/>
      <c r="V428" s="61"/>
      <c r="W428" s="49"/>
      <c r="X428" s="61"/>
      <c r="Y428" s="49"/>
      <c r="Z428" s="49"/>
      <c r="AA428" s="49"/>
      <c r="AB428" s="49"/>
    </row>
    <row r="429" spans="1:28">
      <c r="A429" s="49"/>
      <c r="B429" s="53"/>
      <c r="C429" s="54"/>
      <c r="D429" s="55"/>
      <c r="E429" s="56"/>
      <c r="F429" s="57"/>
      <c r="G429" s="58"/>
      <c r="H429" s="58"/>
      <c r="I429" s="59"/>
      <c r="J429" s="59"/>
      <c r="K429" s="58"/>
      <c r="L429" s="58"/>
      <c r="M429" s="59"/>
      <c r="N429" s="57"/>
      <c r="O429" s="58"/>
      <c r="P429" s="58"/>
      <c r="Q429" s="59"/>
      <c r="R429" s="57"/>
      <c r="S429" s="49"/>
      <c r="T429" s="60"/>
      <c r="U429" s="49"/>
      <c r="V429" s="61"/>
      <c r="W429" s="49"/>
      <c r="X429" s="61"/>
      <c r="Y429" s="49"/>
      <c r="Z429" s="49"/>
      <c r="AA429" s="49"/>
      <c r="AB429" s="49"/>
    </row>
    <row r="430" spans="1:28">
      <c r="A430" s="49"/>
      <c r="B430" s="53"/>
      <c r="C430" s="54"/>
      <c r="D430" s="55"/>
      <c r="E430" s="56"/>
      <c r="F430" s="57"/>
      <c r="G430" s="58"/>
      <c r="H430" s="58"/>
      <c r="I430" s="59"/>
      <c r="J430" s="59"/>
      <c r="K430" s="58"/>
      <c r="L430" s="58"/>
      <c r="M430" s="59"/>
      <c r="N430" s="57"/>
      <c r="O430" s="58"/>
      <c r="P430" s="58"/>
      <c r="Q430" s="59"/>
      <c r="R430" s="57"/>
      <c r="S430" s="49"/>
      <c r="T430" s="60"/>
      <c r="U430" s="49"/>
      <c r="V430" s="61"/>
      <c r="W430" s="49"/>
      <c r="X430" s="61"/>
      <c r="Y430" s="49"/>
      <c r="Z430" s="49"/>
      <c r="AA430" s="49"/>
      <c r="AB430" s="49"/>
    </row>
    <row r="431" spans="1:28">
      <c r="A431" s="49"/>
      <c r="B431" s="53"/>
      <c r="C431" s="54"/>
      <c r="D431" s="55"/>
      <c r="E431" s="56"/>
      <c r="F431" s="57"/>
      <c r="G431" s="58"/>
      <c r="H431" s="58"/>
      <c r="I431" s="59"/>
      <c r="J431" s="59"/>
      <c r="K431" s="58"/>
      <c r="L431" s="58"/>
      <c r="M431" s="59"/>
      <c r="N431" s="57"/>
      <c r="O431" s="58"/>
      <c r="P431" s="58"/>
      <c r="Q431" s="59"/>
      <c r="R431" s="57"/>
      <c r="S431" s="49"/>
      <c r="T431" s="60"/>
      <c r="U431" s="49"/>
      <c r="V431" s="61"/>
      <c r="W431" s="49"/>
      <c r="X431" s="61"/>
      <c r="Y431" s="49"/>
      <c r="Z431" s="49"/>
      <c r="AA431" s="49"/>
      <c r="AB431" s="49"/>
    </row>
    <row r="432" spans="1:28">
      <c r="A432" s="49"/>
      <c r="B432" s="53"/>
      <c r="C432" s="54"/>
      <c r="D432" s="55"/>
      <c r="E432" s="56"/>
      <c r="F432" s="57"/>
      <c r="G432" s="58"/>
      <c r="H432" s="58"/>
      <c r="I432" s="59"/>
      <c r="J432" s="59"/>
      <c r="K432" s="58"/>
      <c r="L432" s="58"/>
      <c r="M432" s="59"/>
      <c r="N432" s="57"/>
      <c r="O432" s="58"/>
      <c r="P432" s="58"/>
      <c r="Q432" s="59"/>
      <c r="R432" s="57"/>
      <c r="S432" s="49"/>
      <c r="T432" s="60"/>
      <c r="U432" s="49"/>
      <c r="V432" s="61"/>
      <c r="W432" s="49"/>
      <c r="X432" s="61"/>
      <c r="Y432" s="49"/>
      <c r="Z432" s="49"/>
      <c r="AA432" s="49"/>
      <c r="AB432" s="49"/>
    </row>
    <row r="433" spans="1:28">
      <c r="A433" s="49"/>
      <c r="B433" s="53"/>
      <c r="C433" s="54"/>
      <c r="D433" s="55"/>
      <c r="E433" s="56"/>
      <c r="F433" s="57"/>
      <c r="G433" s="58"/>
      <c r="H433" s="58"/>
      <c r="I433" s="59"/>
      <c r="J433" s="59"/>
      <c r="K433" s="58"/>
      <c r="L433" s="58"/>
      <c r="M433" s="59"/>
      <c r="N433" s="57"/>
      <c r="O433" s="58"/>
      <c r="P433" s="58"/>
      <c r="Q433" s="59"/>
      <c r="R433" s="57"/>
      <c r="S433" s="49"/>
      <c r="T433" s="60"/>
      <c r="U433" s="49"/>
      <c r="V433" s="61"/>
      <c r="W433" s="49"/>
      <c r="X433" s="61"/>
      <c r="Y433" s="49"/>
      <c r="Z433" s="49"/>
      <c r="AA433" s="49"/>
      <c r="AB433" s="49"/>
    </row>
    <row r="434" spans="1:28">
      <c r="A434" s="49"/>
      <c r="B434" s="53"/>
      <c r="C434" s="54"/>
      <c r="D434" s="55"/>
      <c r="E434" s="56"/>
      <c r="F434" s="57"/>
      <c r="G434" s="58"/>
      <c r="H434" s="58"/>
      <c r="I434" s="59"/>
      <c r="J434" s="59"/>
      <c r="K434" s="58"/>
      <c r="L434" s="58"/>
      <c r="M434" s="59"/>
      <c r="N434" s="57"/>
      <c r="O434" s="58"/>
      <c r="P434" s="58"/>
      <c r="Q434" s="59"/>
      <c r="R434" s="57"/>
      <c r="S434" s="49"/>
      <c r="T434" s="60"/>
      <c r="U434" s="49"/>
      <c r="V434" s="61"/>
      <c r="W434" s="49"/>
      <c r="X434" s="61"/>
      <c r="Y434" s="49"/>
      <c r="Z434" s="49"/>
      <c r="AA434" s="49"/>
      <c r="AB434" s="49"/>
    </row>
    <row r="435" spans="1:28">
      <c r="A435" s="49"/>
      <c r="B435" s="53"/>
      <c r="C435" s="54"/>
      <c r="D435" s="55"/>
      <c r="E435" s="56"/>
      <c r="F435" s="57"/>
      <c r="G435" s="58"/>
      <c r="H435" s="58"/>
      <c r="I435" s="59"/>
      <c r="J435" s="59"/>
      <c r="K435" s="58"/>
      <c r="L435" s="58"/>
      <c r="M435" s="59"/>
      <c r="N435" s="57"/>
      <c r="O435" s="58"/>
      <c r="P435" s="58"/>
      <c r="Q435" s="59"/>
      <c r="R435" s="57"/>
      <c r="S435" s="49"/>
      <c r="T435" s="60"/>
      <c r="U435" s="49"/>
      <c r="V435" s="61"/>
      <c r="W435" s="49"/>
      <c r="X435" s="61"/>
      <c r="Y435" s="49"/>
      <c r="Z435" s="49"/>
      <c r="AA435" s="49"/>
      <c r="AB435" s="49"/>
    </row>
    <row r="436" spans="1:28">
      <c r="A436" s="49"/>
      <c r="B436" s="53"/>
      <c r="C436" s="54"/>
      <c r="D436" s="55"/>
      <c r="E436" s="56"/>
      <c r="F436" s="57"/>
      <c r="G436" s="58"/>
      <c r="H436" s="58"/>
      <c r="I436" s="59"/>
      <c r="J436" s="59"/>
      <c r="K436" s="58"/>
      <c r="L436" s="58"/>
      <c r="M436" s="59"/>
      <c r="N436" s="57"/>
      <c r="O436" s="58"/>
      <c r="P436" s="58"/>
      <c r="Q436" s="59"/>
      <c r="R436" s="57"/>
      <c r="S436" s="49"/>
      <c r="T436" s="60"/>
      <c r="U436" s="49"/>
      <c r="V436" s="61"/>
      <c r="W436" s="49"/>
      <c r="X436" s="61"/>
      <c r="Y436" s="49"/>
      <c r="Z436" s="49"/>
      <c r="AA436" s="49"/>
      <c r="AB436" s="49"/>
    </row>
    <row r="437" spans="1:28">
      <c r="A437" s="49"/>
      <c r="B437" s="53"/>
      <c r="C437" s="54"/>
      <c r="D437" s="55"/>
      <c r="E437" s="56"/>
      <c r="F437" s="57"/>
      <c r="G437" s="58"/>
      <c r="H437" s="58"/>
      <c r="I437" s="59"/>
      <c r="J437" s="59"/>
      <c r="K437" s="58"/>
      <c r="L437" s="58"/>
      <c r="M437" s="59"/>
      <c r="N437" s="57"/>
      <c r="O437" s="58"/>
      <c r="P437" s="58"/>
      <c r="Q437" s="59"/>
      <c r="R437" s="57"/>
      <c r="S437" s="49"/>
      <c r="T437" s="60"/>
      <c r="U437" s="49"/>
      <c r="V437" s="61"/>
      <c r="W437" s="49"/>
      <c r="X437" s="61"/>
      <c r="Y437" s="49"/>
      <c r="Z437" s="49"/>
      <c r="AA437" s="49"/>
      <c r="AB437" s="49"/>
    </row>
    <row r="438" spans="1:28">
      <c r="A438" s="49"/>
      <c r="B438" s="53"/>
      <c r="C438" s="54"/>
      <c r="D438" s="55"/>
      <c r="E438" s="56"/>
      <c r="F438" s="57"/>
      <c r="G438" s="58"/>
      <c r="H438" s="58"/>
      <c r="I438" s="59"/>
      <c r="J438" s="59"/>
      <c r="K438" s="58"/>
      <c r="L438" s="58"/>
      <c r="M438" s="59"/>
      <c r="N438" s="57"/>
      <c r="O438" s="58"/>
      <c r="P438" s="58"/>
      <c r="Q438" s="59"/>
      <c r="R438" s="57"/>
      <c r="S438" s="49"/>
      <c r="T438" s="60"/>
      <c r="U438" s="49"/>
      <c r="V438" s="61"/>
      <c r="W438" s="49"/>
      <c r="X438" s="61"/>
      <c r="Y438" s="49"/>
      <c r="Z438" s="49"/>
      <c r="AA438" s="49"/>
      <c r="AB438" s="49"/>
    </row>
    <row r="439" spans="1:28">
      <c r="A439" s="49"/>
      <c r="B439" s="53"/>
      <c r="C439" s="54"/>
      <c r="D439" s="55"/>
      <c r="E439" s="56"/>
      <c r="F439" s="57"/>
      <c r="G439" s="58"/>
      <c r="H439" s="58"/>
      <c r="I439" s="59"/>
      <c r="J439" s="59"/>
      <c r="K439" s="58"/>
      <c r="L439" s="58"/>
      <c r="M439" s="59"/>
      <c r="N439" s="57"/>
      <c r="O439" s="58"/>
      <c r="P439" s="58"/>
      <c r="Q439" s="59"/>
      <c r="R439" s="57"/>
      <c r="S439" s="49"/>
      <c r="T439" s="60"/>
      <c r="U439" s="49"/>
      <c r="V439" s="61"/>
      <c r="W439" s="49"/>
      <c r="X439" s="61"/>
      <c r="Y439" s="49"/>
      <c r="Z439" s="49"/>
      <c r="AA439" s="49"/>
      <c r="AB439" s="49"/>
    </row>
    <row r="440" spans="1:28">
      <c r="A440" s="49"/>
      <c r="B440" s="53"/>
      <c r="C440" s="54"/>
      <c r="D440" s="55"/>
      <c r="E440" s="56"/>
      <c r="F440" s="57"/>
      <c r="G440" s="58"/>
      <c r="H440" s="58"/>
      <c r="I440" s="59"/>
      <c r="J440" s="59"/>
      <c r="K440" s="58"/>
      <c r="L440" s="58"/>
      <c r="M440" s="59"/>
      <c r="N440" s="57"/>
      <c r="O440" s="58"/>
      <c r="P440" s="58"/>
      <c r="Q440" s="59"/>
      <c r="R440" s="57"/>
      <c r="S440" s="49"/>
      <c r="T440" s="60"/>
      <c r="U440" s="49"/>
      <c r="V440" s="61"/>
      <c r="W440" s="49"/>
      <c r="X440" s="61"/>
      <c r="Y440" s="49"/>
      <c r="Z440" s="49"/>
      <c r="AA440" s="49"/>
      <c r="AB440" s="49"/>
    </row>
    <row r="441" spans="1:28">
      <c r="A441" s="49"/>
      <c r="B441" s="53"/>
      <c r="C441" s="54"/>
      <c r="D441" s="55"/>
      <c r="E441" s="56"/>
      <c r="F441" s="57"/>
      <c r="G441" s="58"/>
      <c r="H441" s="58"/>
      <c r="I441" s="59"/>
      <c r="J441" s="59"/>
      <c r="K441" s="58"/>
      <c r="L441" s="58"/>
      <c r="M441" s="59"/>
      <c r="N441" s="57"/>
      <c r="O441" s="58"/>
      <c r="P441" s="58"/>
      <c r="Q441" s="59"/>
      <c r="R441" s="57"/>
      <c r="S441" s="49"/>
      <c r="T441" s="60"/>
      <c r="U441" s="49"/>
      <c r="V441" s="61"/>
      <c r="W441" s="49"/>
      <c r="X441" s="61"/>
      <c r="Y441" s="49"/>
      <c r="Z441" s="49"/>
      <c r="AA441" s="49"/>
      <c r="AB441" s="49"/>
    </row>
    <row r="442" spans="1:28">
      <c r="A442" s="49"/>
      <c r="B442" s="53"/>
      <c r="C442" s="54"/>
      <c r="D442" s="55"/>
      <c r="E442" s="56"/>
      <c r="F442" s="57"/>
      <c r="G442" s="58"/>
      <c r="H442" s="58"/>
      <c r="I442" s="59"/>
      <c r="J442" s="59"/>
      <c r="K442" s="58"/>
      <c r="L442" s="58"/>
      <c r="M442" s="59"/>
      <c r="N442" s="57"/>
      <c r="O442" s="58"/>
      <c r="P442" s="58"/>
      <c r="Q442" s="59"/>
      <c r="R442" s="57"/>
      <c r="S442" s="49"/>
      <c r="T442" s="60"/>
      <c r="U442" s="49"/>
      <c r="V442" s="61"/>
      <c r="W442" s="49"/>
      <c r="X442" s="61"/>
      <c r="Y442" s="49"/>
      <c r="Z442" s="49"/>
      <c r="AA442" s="49"/>
      <c r="AB442" s="49"/>
    </row>
    <row r="443" spans="1:28">
      <c r="A443" s="49"/>
      <c r="B443" s="53"/>
      <c r="C443" s="54"/>
      <c r="D443" s="55"/>
      <c r="E443" s="56"/>
      <c r="F443" s="57"/>
      <c r="G443" s="58"/>
      <c r="H443" s="58"/>
      <c r="I443" s="59"/>
      <c r="J443" s="59"/>
      <c r="K443" s="58"/>
      <c r="L443" s="58"/>
      <c r="M443" s="59"/>
      <c r="N443" s="57"/>
      <c r="O443" s="58"/>
      <c r="P443" s="58"/>
      <c r="Q443" s="59"/>
      <c r="R443" s="57"/>
      <c r="S443" s="49"/>
      <c r="T443" s="60"/>
      <c r="U443" s="49"/>
      <c r="V443" s="61"/>
      <c r="W443" s="49"/>
      <c r="X443" s="61"/>
      <c r="Y443" s="49"/>
      <c r="Z443" s="49"/>
      <c r="AA443" s="49"/>
      <c r="AB443" s="49"/>
    </row>
    <row r="444" spans="1:28">
      <c r="A444" s="49"/>
      <c r="B444" s="53"/>
      <c r="C444" s="54"/>
      <c r="D444" s="55"/>
      <c r="E444" s="56"/>
      <c r="F444" s="57"/>
      <c r="G444" s="58"/>
      <c r="H444" s="58"/>
      <c r="I444" s="59"/>
      <c r="J444" s="59"/>
      <c r="K444" s="58"/>
      <c r="L444" s="58"/>
      <c r="M444" s="59"/>
      <c r="N444" s="57"/>
      <c r="O444" s="58"/>
      <c r="P444" s="58"/>
      <c r="Q444" s="59"/>
      <c r="R444" s="57"/>
      <c r="S444" s="49"/>
      <c r="T444" s="60"/>
      <c r="U444" s="49"/>
      <c r="V444" s="61"/>
      <c r="W444" s="49"/>
      <c r="X444" s="61"/>
      <c r="Y444" s="49"/>
      <c r="Z444" s="49"/>
      <c r="AA444" s="49"/>
      <c r="AB444" s="49"/>
    </row>
    <row r="445" spans="1:28">
      <c r="A445" s="49"/>
      <c r="B445" s="53"/>
      <c r="C445" s="54"/>
      <c r="D445" s="55"/>
      <c r="E445" s="56"/>
      <c r="F445" s="57"/>
      <c r="G445" s="58"/>
      <c r="H445" s="58"/>
      <c r="I445" s="59"/>
      <c r="J445" s="59"/>
      <c r="K445" s="58"/>
      <c r="L445" s="58"/>
      <c r="M445" s="59"/>
      <c r="N445" s="57"/>
      <c r="O445" s="58"/>
      <c r="P445" s="58"/>
      <c r="Q445" s="59"/>
      <c r="R445" s="57"/>
      <c r="S445" s="49"/>
      <c r="T445" s="60"/>
      <c r="U445" s="49"/>
      <c r="V445" s="61"/>
      <c r="W445" s="49"/>
      <c r="X445" s="61"/>
      <c r="Y445" s="49"/>
      <c r="Z445" s="49"/>
      <c r="AA445" s="49"/>
      <c r="AB445" s="49"/>
    </row>
    <row r="446" spans="1:28">
      <c r="A446" s="49"/>
      <c r="B446" s="53"/>
      <c r="C446" s="54"/>
      <c r="D446" s="55"/>
      <c r="E446" s="56"/>
      <c r="F446" s="57"/>
      <c r="G446" s="58"/>
      <c r="H446" s="58"/>
      <c r="I446" s="59"/>
      <c r="J446" s="59"/>
      <c r="K446" s="58"/>
      <c r="L446" s="58"/>
      <c r="M446" s="59"/>
      <c r="N446" s="57"/>
      <c r="O446" s="58"/>
      <c r="P446" s="58"/>
      <c r="Q446" s="59"/>
      <c r="R446" s="57"/>
      <c r="S446" s="49"/>
      <c r="T446" s="60"/>
      <c r="U446" s="49"/>
      <c r="V446" s="61"/>
      <c r="W446" s="49"/>
      <c r="X446" s="61"/>
      <c r="Y446" s="49"/>
      <c r="Z446" s="49"/>
      <c r="AA446" s="49"/>
      <c r="AB446" s="49"/>
    </row>
    <row r="447" spans="1:28">
      <c r="A447" s="49"/>
      <c r="B447" s="53"/>
      <c r="C447" s="54"/>
      <c r="D447" s="55"/>
      <c r="E447" s="56"/>
      <c r="F447" s="57"/>
      <c r="G447" s="58"/>
      <c r="H447" s="58"/>
      <c r="I447" s="59"/>
      <c r="J447" s="59"/>
      <c r="K447" s="58"/>
      <c r="L447" s="58"/>
      <c r="M447" s="59"/>
      <c r="N447" s="57"/>
      <c r="O447" s="58"/>
      <c r="P447" s="58"/>
      <c r="Q447" s="59"/>
      <c r="R447" s="57"/>
      <c r="S447" s="49"/>
      <c r="T447" s="60"/>
      <c r="U447" s="49"/>
      <c r="V447" s="61"/>
      <c r="W447" s="49"/>
      <c r="X447" s="61"/>
      <c r="Y447" s="49"/>
      <c r="Z447" s="49"/>
      <c r="AA447" s="49"/>
      <c r="AB447" s="49"/>
    </row>
    <row r="448" spans="1:28">
      <c r="A448" s="49"/>
      <c r="B448" s="53"/>
      <c r="C448" s="54"/>
      <c r="D448" s="55"/>
      <c r="E448" s="56"/>
      <c r="F448" s="57"/>
      <c r="G448" s="58"/>
      <c r="H448" s="58"/>
      <c r="I448" s="59"/>
      <c r="J448" s="59"/>
      <c r="K448" s="58"/>
      <c r="L448" s="58"/>
      <c r="M448" s="59"/>
      <c r="N448" s="57"/>
      <c r="O448" s="58"/>
      <c r="P448" s="58"/>
      <c r="Q448" s="59"/>
      <c r="R448" s="57"/>
      <c r="S448" s="49"/>
      <c r="T448" s="60"/>
      <c r="U448" s="49"/>
      <c r="V448" s="61"/>
      <c r="W448" s="49"/>
      <c r="X448" s="61"/>
      <c r="Y448" s="49"/>
      <c r="Z448" s="49"/>
      <c r="AA448" s="49"/>
      <c r="AB448" s="49"/>
    </row>
    <row r="449" spans="1:28">
      <c r="A449" s="49"/>
      <c r="B449" s="53"/>
      <c r="C449" s="54"/>
      <c r="D449" s="55"/>
      <c r="E449" s="56"/>
      <c r="F449" s="57"/>
      <c r="G449" s="58"/>
      <c r="H449" s="58"/>
      <c r="I449" s="59"/>
      <c r="J449" s="59"/>
      <c r="K449" s="58"/>
      <c r="L449" s="58"/>
      <c r="M449" s="59"/>
      <c r="N449" s="57"/>
      <c r="O449" s="58"/>
      <c r="P449" s="58"/>
      <c r="Q449" s="59"/>
      <c r="R449" s="57"/>
      <c r="S449" s="49"/>
      <c r="T449" s="60"/>
      <c r="U449" s="49"/>
      <c r="V449" s="61"/>
      <c r="W449" s="49"/>
      <c r="X449" s="61"/>
      <c r="Y449" s="49"/>
      <c r="Z449" s="49"/>
      <c r="AA449" s="49"/>
      <c r="AB449" s="49"/>
    </row>
    <row r="450" spans="1:28">
      <c r="A450" s="49"/>
      <c r="B450" s="53"/>
      <c r="C450" s="54"/>
      <c r="D450" s="55"/>
      <c r="E450" s="56"/>
      <c r="F450" s="57"/>
      <c r="G450" s="58"/>
      <c r="H450" s="58"/>
      <c r="I450" s="59"/>
      <c r="J450" s="59"/>
      <c r="K450" s="58"/>
      <c r="L450" s="58"/>
      <c r="M450" s="59"/>
      <c r="N450" s="57"/>
      <c r="O450" s="58"/>
      <c r="P450" s="58"/>
      <c r="Q450" s="59"/>
      <c r="R450" s="57"/>
      <c r="S450" s="49"/>
      <c r="T450" s="60"/>
      <c r="U450" s="49"/>
      <c r="V450" s="61"/>
      <c r="W450" s="49"/>
      <c r="X450" s="61"/>
      <c r="Y450" s="49"/>
      <c r="Z450" s="49"/>
      <c r="AA450" s="49"/>
      <c r="AB450" s="49"/>
    </row>
    <row r="451" spans="1:28">
      <c r="A451" s="49"/>
      <c r="B451" s="53"/>
      <c r="C451" s="54"/>
      <c r="D451" s="55"/>
      <c r="E451" s="56"/>
      <c r="F451" s="57"/>
      <c r="G451" s="58"/>
      <c r="H451" s="58"/>
      <c r="I451" s="59"/>
      <c r="J451" s="59"/>
      <c r="K451" s="58"/>
      <c r="L451" s="58"/>
      <c r="M451" s="59"/>
      <c r="N451" s="57"/>
      <c r="O451" s="58"/>
      <c r="P451" s="58"/>
      <c r="Q451" s="59"/>
      <c r="R451" s="57"/>
      <c r="S451" s="49"/>
      <c r="T451" s="60"/>
      <c r="U451" s="49"/>
      <c r="V451" s="61"/>
      <c r="W451" s="49"/>
      <c r="X451" s="61"/>
      <c r="Y451" s="49"/>
      <c r="Z451" s="49"/>
      <c r="AA451" s="49"/>
      <c r="AB451" s="49"/>
    </row>
    <row r="452" spans="1:28">
      <c r="A452" s="49"/>
      <c r="B452" s="53"/>
      <c r="C452" s="54"/>
      <c r="D452" s="55"/>
      <c r="E452" s="56"/>
      <c r="F452" s="57"/>
      <c r="G452" s="58"/>
      <c r="H452" s="58"/>
      <c r="I452" s="59"/>
      <c r="J452" s="59"/>
      <c r="K452" s="58"/>
      <c r="L452" s="58"/>
      <c r="M452" s="59"/>
      <c r="N452" s="57"/>
      <c r="O452" s="58"/>
      <c r="P452" s="58"/>
      <c r="Q452" s="59"/>
      <c r="R452" s="57"/>
      <c r="S452" s="49"/>
      <c r="T452" s="60"/>
      <c r="U452" s="49"/>
      <c r="V452" s="61"/>
      <c r="W452" s="49"/>
      <c r="X452" s="61"/>
      <c r="Y452" s="49"/>
      <c r="Z452" s="49"/>
      <c r="AA452" s="49"/>
      <c r="AB452" s="49"/>
    </row>
    <row r="453" spans="1:28">
      <c r="A453" s="49"/>
      <c r="B453" s="53"/>
      <c r="C453" s="54"/>
      <c r="D453" s="55"/>
      <c r="E453" s="56"/>
      <c r="F453" s="57"/>
      <c r="G453" s="58"/>
      <c r="H453" s="58"/>
      <c r="I453" s="59"/>
      <c r="J453" s="59"/>
      <c r="K453" s="58"/>
      <c r="L453" s="58"/>
      <c r="M453" s="59"/>
      <c r="N453" s="57"/>
      <c r="O453" s="58"/>
      <c r="P453" s="58"/>
      <c r="Q453" s="59"/>
      <c r="R453" s="57"/>
      <c r="S453" s="49"/>
      <c r="T453" s="60"/>
      <c r="U453" s="49"/>
      <c r="V453" s="61"/>
      <c r="W453" s="49"/>
      <c r="X453" s="61"/>
      <c r="Y453" s="49"/>
      <c r="Z453" s="49"/>
      <c r="AA453" s="49"/>
      <c r="AB453" s="49"/>
    </row>
    <row r="454" spans="1:28">
      <c r="A454" s="49"/>
      <c r="B454" s="53"/>
      <c r="C454" s="54"/>
      <c r="D454" s="55"/>
      <c r="E454" s="56"/>
      <c r="F454" s="57"/>
      <c r="G454" s="58"/>
      <c r="H454" s="58"/>
      <c r="I454" s="59"/>
      <c r="J454" s="59"/>
      <c r="K454" s="58"/>
      <c r="L454" s="58"/>
      <c r="M454" s="59"/>
      <c r="N454" s="57"/>
      <c r="O454" s="58"/>
      <c r="P454" s="58"/>
      <c r="Q454" s="59"/>
      <c r="R454" s="57"/>
      <c r="S454" s="49"/>
      <c r="T454" s="60"/>
      <c r="U454" s="49"/>
      <c r="V454" s="61"/>
      <c r="W454" s="49"/>
      <c r="X454" s="61"/>
      <c r="Y454" s="49"/>
      <c r="Z454" s="49"/>
      <c r="AA454" s="49"/>
      <c r="AB454" s="49"/>
    </row>
    <row r="455" spans="1:28">
      <c r="A455" s="49"/>
      <c r="B455" s="53"/>
      <c r="C455" s="54"/>
      <c r="D455" s="55"/>
      <c r="E455" s="56"/>
      <c r="F455" s="57"/>
      <c r="G455" s="58"/>
      <c r="H455" s="58"/>
      <c r="I455" s="59"/>
      <c r="J455" s="59"/>
      <c r="K455" s="58"/>
      <c r="L455" s="58"/>
      <c r="M455" s="59"/>
      <c r="N455" s="57"/>
      <c r="O455" s="58"/>
      <c r="P455" s="58"/>
      <c r="Q455" s="59"/>
      <c r="R455" s="57"/>
      <c r="S455" s="49"/>
      <c r="T455" s="60"/>
      <c r="U455" s="49"/>
      <c r="V455" s="61"/>
      <c r="W455" s="49"/>
      <c r="X455" s="61"/>
      <c r="Y455" s="49"/>
      <c r="Z455" s="49"/>
      <c r="AA455" s="49"/>
      <c r="AB455" s="49"/>
    </row>
    <row r="456" spans="1:28">
      <c r="A456" s="49"/>
      <c r="B456" s="53"/>
      <c r="C456" s="54"/>
      <c r="D456" s="55"/>
      <c r="E456" s="56"/>
      <c r="F456" s="57"/>
      <c r="G456" s="58"/>
      <c r="H456" s="58"/>
      <c r="I456" s="59"/>
      <c r="J456" s="59"/>
      <c r="K456" s="58"/>
      <c r="L456" s="58"/>
      <c r="M456" s="59"/>
      <c r="N456" s="57"/>
      <c r="O456" s="58"/>
      <c r="P456" s="58"/>
      <c r="Q456" s="59"/>
      <c r="R456" s="57"/>
      <c r="S456" s="49"/>
      <c r="T456" s="60"/>
      <c r="U456" s="49"/>
      <c r="V456" s="61"/>
      <c r="W456" s="49"/>
      <c r="X456" s="61"/>
      <c r="Y456" s="49"/>
      <c r="Z456" s="49"/>
      <c r="AA456" s="49"/>
      <c r="AB456" s="49"/>
    </row>
    <row r="457" spans="1:28">
      <c r="A457" s="49"/>
      <c r="B457" s="53"/>
      <c r="C457" s="54"/>
      <c r="D457" s="55"/>
      <c r="E457" s="56"/>
      <c r="F457" s="57"/>
      <c r="G457" s="58"/>
      <c r="H457" s="58"/>
      <c r="I457" s="59"/>
      <c r="J457" s="59"/>
      <c r="K457" s="58"/>
      <c r="L457" s="58"/>
      <c r="M457" s="59"/>
      <c r="N457" s="57"/>
      <c r="O457" s="58"/>
      <c r="P457" s="58"/>
      <c r="Q457" s="59"/>
      <c r="R457" s="57"/>
      <c r="S457" s="49"/>
      <c r="T457" s="60"/>
      <c r="U457" s="49"/>
      <c r="V457" s="61"/>
      <c r="W457" s="49"/>
      <c r="X457" s="61"/>
      <c r="Y457" s="49"/>
      <c r="Z457" s="49"/>
      <c r="AA457" s="49"/>
      <c r="AB457" s="49"/>
    </row>
    <row r="458" spans="1:28">
      <c r="A458" s="49"/>
      <c r="B458" s="53"/>
      <c r="C458" s="54"/>
      <c r="D458" s="55"/>
      <c r="E458" s="56"/>
      <c r="F458" s="57"/>
      <c r="G458" s="58"/>
      <c r="H458" s="58"/>
      <c r="I458" s="59"/>
      <c r="J458" s="59"/>
      <c r="K458" s="58"/>
      <c r="L458" s="58"/>
      <c r="M458" s="59"/>
      <c r="N458" s="57"/>
      <c r="O458" s="58"/>
      <c r="P458" s="58"/>
      <c r="Q458" s="59"/>
      <c r="R458" s="57"/>
      <c r="S458" s="49"/>
      <c r="T458" s="60"/>
      <c r="U458" s="49"/>
      <c r="V458" s="61"/>
      <c r="W458" s="49"/>
      <c r="X458" s="61"/>
      <c r="Y458" s="49"/>
      <c r="Z458" s="49"/>
      <c r="AA458" s="49"/>
      <c r="AB458" s="49"/>
    </row>
    <row r="459" spans="1:28">
      <c r="A459" s="49"/>
      <c r="B459" s="53"/>
      <c r="C459" s="54"/>
      <c r="D459" s="55"/>
      <c r="E459" s="56"/>
      <c r="F459" s="57"/>
      <c r="G459" s="58"/>
      <c r="H459" s="58"/>
      <c r="I459" s="59"/>
      <c r="J459" s="59"/>
      <c r="K459" s="58"/>
      <c r="L459" s="58"/>
      <c r="M459" s="59"/>
      <c r="N459" s="57"/>
      <c r="O459" s="58"/>
      <c r="P459" s="58"/>
      <c r="Q459" s="59"/>
      <c r="R459" s="57"/>
      <c r="S459" s="49"/>
      <c r="T459" s="60"/>
      <c r="U459" s="49"/>
      <c r="V459" s="61"/>
      <c r="W459" s="49"/>
      <c r="X459" s="61"/>
      <c r="Y459" s="49"/>
      <c r="Z459" s="49"/>
      <c r="AA459" s="49"/>
      <c r="AB459" s="49"/>
    </row>
    <row r="460" spans="1:28">
      <c r="A460" s="49"/>
      <c r="B460" s="53"/>
      <c r="C460" s="54"/>
      <c r="D460" s="55"/>
      <c r="E460" s="56"/>
      <c r="F460" s="57"/>
      <c r="G460" s="58"/>
      <c r="H460" s="58"/>
      <c r="I460" s="59"/>
      <c r="J460" s="59"/>
      <c r="K460" s="58"/>
      <c r="L460" s="58"/>
      <c r="M460" s="59"/>
      <c r="N460" s="57"/>
      <c r="O460" s="58"/>
      <c r="P460" s="58"/>
      <c r="Q460" s="59"/>
      <c r="R460" s="57"/>
      <c r="S460" s="49"/>
      <c r="T460" s="60"/>
      <c r="U460" s="49"/>
      <c r="V460" s="61"/>
      <c r="W460" s="49"/>
      <c r="X460" s="61"/>
      <c r="Y460" s="49"/>
      <c r="Z460" s="49"/>
      <c r="AA460" s="49"/>
      <c r="AB460" s="49"/>
    </row>
    <row r="461" spans="1:28">
      <c r="A461" s="49"/>
      <c r="B461" s="53"/>
      <c r="C461" s="54"/>
      <c r="D461" s="55"/>
      <c r="E461" s="56"/>
      <c r="F461" s="57"/>
      <c r="G461" s="58"/>
      <c r="H461" s="58"/>
      <c r="I461" s="59"/>
      <c r="J461" s="59"/>
      <c r="K461" s="58"/>
      <c r="L461" s="58"/>
      <c r="M461" s="59"/>
      <c r="N461" s="57"/>
      <c r="O461" s="58"/>
      <c r="P461" s="58"/>
      <c r="Q461" s="59"/>
      <c r="R461" s="57"/>
      <c r="S461" s="49"/>
      <c r="T461" s="60"/>
      <c r="U461" s="49"/>
      <c r="V461" s="61"/>
      <c r="W461" s="49"/>
      <c r="X461" s="61"/>
      <c r="Y461" s="49"/>
      <c r="Z461" s="49"/>
      <c r="AA461" s="49"/>
      <c r="AB461" s="49"/>
    </row>
    <row r="462" spans="1:28">
      <c r="A462" s="49"/>
      <c r="B462" s="53"/>
      <c r="C462" s="54"/>
      <c r="D462" s="55"/>
      <c r="E462" s="56"/>
      <c r="F462" s="57"/>
      <c r="G462" s="58"/>
      <c r="H462" s="58"/>
      <c r="I462" s="59"/>
      <c r="J462" s="59"/>
      <c r="K462" s="58"/>
      <c r="L462" s="58"/>
      <c r="M462" s="59"/>
      <c r="N462" s="57"/>
      <c r="O462" s="58"/>
      <c r="P462" s="58"/>
      <c r="Q462" s="59"/>
      <c r="R462" s="57"/>
      <c r="S462" s="49"/>
      <c r="T462" s="60"/>
      <c r="U462" s="49"/>
      <c r="V462" s="61"/>
      <c r="W462" s="49"/>
      <c r="X462" s="61"/>
      <c r="Y462" s="49"/>
      <c r="Z462" s="49"/>
      <c r="AA462" s="49"/>
      <c r="AB462" s="49"/>
    </row>
    <row r="463" spans="1:28">
      <c r="A463" s="49"/>
      <c r="B463" s="53"/>
      <c r="C463" s="54"/>
      <c r="D463" s="55"/>
      <c r="E463" s="56"/>
      <c r="F463" s="57"/>
      <c r="G463" s="58"/>
      <c r="H463" s="58"/>
      <c r="I463" s="59"/>
      <c r="J463" s="59"/>
      <c r="K463" s="58"/>
      <c r="L463" s="58"/>
      <c r="M463" s="59"/>
      <c r="N463" s="57"/>
      <c r="O463" s="58"/>
      <c r="P463" s="58"/>
      <c r="Q463" s="59"/>
      <c r="R463" s="57"/>
      <c r="S463" s="49"/>
      <c r="T463" s="60"/>
      <c r="U463" s="49"/>
      <c r="V463" s="61"/>
      <c r="W463" s="49"/>
      <c r="X463" s="61"/>
      <c r="Y463" s="49"/>
      <c r="Z463" s="49"/>
      <c r="AA463" s="49"/>
      <c r="AB463" s="49"/>
    </row>
    <row r="464" spans="1:28">
      <c r="A464" s="49"/>
      <c r="B464" s="53"/>
      <c r="C464" s="54"/>
      <c r="D464" s="55"/>
      <c r="E464" s="56"/>
      <c r="F464" s="57"/>
      <c r="G464" s="58"/>
      <c r="H464" s="58"/>
      <c r="I464" s="59"/>
      <c r="J464" s="59"/>
      <c r="K464" s="58"/>
      <c r="L464" s="58"/>
      <c r="M464" s="59"/>
      <c r="N464" s="57"/>
      <c r="O464" s="58"/>
      <c r="P464" s="58"/>
      <c r="Q464" s="59"/>
      <c r="R464" s="57"/>
      <c r="S464" s="49"/>
      <c r="T464" s="60"/>
      <c r="U464" s="49"/>
      <c r="V464" s="61"/>
      <c r="W464" s="49"/>
      <c r="X464" s="61"/>
      <c r="Y464" s="49"/>
      <c r="Z464" s="49"/>
      <c r="AA464" s="49"/>
      <c r="AB464" s="49"/>
    </row>
    <row r="465" spans="1:28">
      <c r="A465" s="49"/>
      <c r="B465" s="53"/>
      <c r="C465" s="54"/>
      <c r="D465" s="55"/>
      <c r="E465" s="56"/>
      <c r="F465" s="57"/>
      <c r="G465" s="58"/>
      <c r="H465" s="58"/>
      <c r="I465" s="59"/>
      <c r="J465" s="59"/>
      <c r="K465" s="58"/>
      <c r="L465" s="58"/>
      <c r="M465" s="59"/>
      <c r="N465" s="57"/>
      <c r="O465" s="58"/>
      <c r="P465" s="58"/>
      <c r="Q465" s="59"/>
      <c r="R465" s="57"/>
      <c r="S465" s="49"/>
      <c r="T465" s="60"/>
      <c r="U465" s="49"/>
      <c r="V465" s="61"/>
      <c r="W465" s="49"/>
      <c r="X465" s="61"/>
      <c r="Y465" s="49"/>
      <c r="Z465" s="49"/>
      <c r="AA465" s="49"/>
      <c r="AB465" s="49"/>
    </row>
    <row r="466" spans="1:28">
      <c r="A466" s="49"/>
      <c r="B466" s="53"/>
      <c r="C466" s="54"/>
      <c r="D466" s="55"/>
      <c r="E466" s="56"/>
      <c r="F466" s="57"/>
      <c r="G466" s="58"/>
      <c r="H466" s="58"/>
      <c r="I466" s="59"/>
      <c r="J466" s="59"/>
      <c r="K466" s="58"/>
      <c r="L466" s="58"/>
      <c r="M466" s="59"/>
      <c r="N466" s="57"/>
      <c r="O466" s="58"/>
      <c r="P466" s="58"/>
      <c r="Q466" s="59"/>
      <c r="R466" s="57"/>
      <c r="S466" s="49"/>
      <c r="T466" s="60"/>
      <c r="U466" s="49"/>
      <c r="V466" s="61"/>
      <c r="W466" s="49"/>
      <c r="X466" s="61"/>
      <c r="Y466" s="49"/>
      <c r="Z466" s="49"/>
      <c r="AA466" s="49"/>
      <c r="AB466" s="49"/>
    </row>
    <row r="467" spans="1:28">
      <c r="A467" s="49"/>
      <c r="B467" s="53"/>
      <c r="C467" s="54"/>
      <c r="D467" s="55"/>
      <c r="E467" s="56"/>
      <c r="F467" s="57"/>
      <c r="G467" s="58"/>
      <c r="H467" s="58"/>
      <c r="I467" s="59"/>
      <c r="J467" s="59"/>
      <c r="K467" s="58"/>
      <c r="L467" s="58"/>
      <c r="M467" s="59"/>
      <c r="N467" s="57"/>
      <c r="O467" s="58"/>
      <c r="P467" s="58"/>
      <c r="Q467" s="59"/>
      <c r="R467" s="57"/>
      <c r="S467" s="49"/>
      <c r="T467" s="60"/>
      <c r="U467" s="49"/>
      <c r="V467" s="61"/>
      <c r="W467" s="49"/>
      <c r="X467" s="61"/>
      <c r="Y467" s="49"/>
      <c r="Z467" s="49"/>
      <c r="AA467" s="49"/>
      <c r="AB467" s="49"/>
    </row>
    <row r="468" spans="1:28">
      <c r="A468" s="49"/>
      <c r="B468" s="53"/>
      <c r="C468" s="54"/>
      <c r="D468" s="55"/>
      <c r="E468" s="56"/>
      <c r="F468" s="57"/>
      <c r="G468" s="58"/>
      <c r="H468" s="58"/>
      <c r="I468" s="59"/>
      <c r="J468" s="59"/>
      <c r="K468" s="58"/>
      <c r="L468" s="58"/>
      <c r="M468" s="59"/>
      <c r="N468" s="57"/>
      <c r="O468" s="58"/>
      <c r="P468" s="58"/>
      <c r="Q468" s="59"/>
      <c r="R468" s="57"/>
      <c r="S468" s="49"/>
      <c r="T468" s="60"/>
      <c r="U468" s="49"/>
      <c r="V468" s="61"/>
      <c r="W468" s="49"/>
      <c r="X468" s="61"/>
      <c r="Y468" s="49"/>
      <c r="Z468" s="49"/>
      <c r="AA468" s="49"/>
      <c r="AB468" s="49"/>
    </row>
    <row r="469" spans="1:28">
      <c r="A469" s="49"/>
      <c r="B469" s="53"/>
      <c r="C469" s="54"/>
      <c r="D469" s="55"/>
      <c r="E469" s="56"/>
      <c r="F469" s="57"/>
      <c r="G469" s="58"/>
      <c r="H469" s="58"/>
      <c r="I469" s="59"/>
      <c r="J469" s="59"/>
      <c r="K469" s="58"/>
      <c r="L469" s="58"/>
      <c r="M469" s="59"/>
      <c r="N469" s="57"/>
      <c r="O469" s="58"/>
      <c r="P469" s="58"/>
      <c r="Q469" s="59"/>
      <c r="R469" s="57"/>
      <c r="S469" s="49"/>
      <c r="T469" s="60"/>
      <c r="U469" s="49"/>
      <c r="V469" s="61"/>
      <c r="W469" s="49"/>
      <c r="X469" s="61"/>
      <c r="Y469" s="49"/>
      <c r="Z469" s="49"/>
      <c r="AA469" s="49"/>
      <c r="AB469" s="49"/>
    </row>
    <row r="470" spans="1:28">
      <c r="A470" s="49"/>
      <c r="B470" s="53"/>
      <c r="C470" s="54"/>
      <c r="D470" s="55"/>
      <c r="E470" s="56"/>
      <c r="F470" s="57"/>
      <c r="G470" s="58"/>
      <c r="H470" s="58"/>
      <c r="I470" s="59"/>
      <c r="J470" s="59"/>
      <c r="K470" s="58"/>
      <c r="L470" s="58"/>
      <c r="M470" s="59"/>
      <c r="N470" s="57"/>
      <c r="O470" s="58"/>
      <c r="P470" s="58"/>
      <c r="Q470" s="59"/>
      <c r="R470" s="57"/>
      <c r="S470" s="49"/>
      <c r="T470" s="60"/>
      <c r="U470" s="49"/>
      <c r="V470" s="61"/>
      <c r="W470" s="49"/>
      <c r="X470" s="61"/>
      <c r="Y470" s="49"/>
      <c r="Z470" s="49"/>
      <c r="AA470" s="49"/>
      <c r="AB470" s="49"/>
    </row>
    <row r="471" spans="1:28">
      <c r="A471" s="49"/>
      <c r="B471" s="53"/>
      <c r="C471" s="54"/>
      <c r="D471" s="55"/>
      <c r="E471" s="56"/>
      <c r="F471" s="57"/>
      <c r="G471" s="58"/>
      <c r="H471" s="58"/>
      <c r="I471" s="59"/>
      <c r="J471" s="59"/>
      <c r="K471" s="58"/>
      <c r="L471" s="58"/>
      <c r="M471" s="59"/>
      <c r="N471" s="57"/>
      <c r="O471" s="58"/>
      <c r="P471" s="58"/>
      <c r="Q471" s="59"/>
      <c r="R471" s="57"/>
      <c r="S471" s="49"/>
      <c r="T471" s="60"/>
      <c r="U471" s="49"/>
      <c r="V471" s="61"/>
      <c r="W471" s="49"/>
      <c r="X471" s="61"/>
      <c r="Y471" s="49"/>
      <c r="Z471" s="49"/>
      <c r="AA471" s="49"/>
      <c r="AB471" s="49"/>
    </row>
    <row r="472" spans="1:28">
      <c r="A472" s="49"/>
      <c r="B472" s="53"/>
      <c r="C472" s="54"/>
      <c r="D472" s="55"/>
      <c r="E472" s="56"/>
      <c r="F472" s="57"/>
      <c r="G472" s="58"/>
      <c r="H472" s="58"/>
      <c r="I472" s="59"/>
      <c r="J472" s="59"/>
      <c r="K472" s="58"/>
      <c r="L472" s="58"/>
      <c r="M472" s="59"/>
      <c r="N472" s="57"/>
      <c r="O472" s="58"/>
      <c r="P472" s="58"/>
      <c r="Q472" s="59"/>
      <c r="R472" s="57"/>
      <c r="S472" s="49"/>
      <c r="T472" s="60"/>
      <c r="U472" s="49"/>
      <c r="V472" s="61"/>
      <c r="W472" s="49"/>
      <c r="X472" s="61"/>
      <c r="Y472" s="49"/>
      <c r="Z472" s="49"/>
      <c r="AA472" s="49"/>
      <c r="AB472" s="49"/>
    </row>
    <row r="473" spans="1:28">
      <c r="A473" s="49"/>
      <c r="B473" s="53"/>
      <c r="C473" s="54"/>
      <c r="D473" s="55"/>
      <c r="E473" s="56"/>
      <c r="F473" s="57"/>
      <c r="G473" s="58"/>
      <c r="H473" s="58"/>
      <c r="I473" s="59"/>
      <c r="J473" s="59"/>
      <c r="K473" s="58"/>
      <c r="L473" s="58"/>
      <c r="M473" s="59"/>
      <c r="N473" s="57"/>
      <c r="O473" s="58"/>
      <c r="P473" s="58"/>
      <c r="Q473" s="59"/>
      <c r="R473" s="57"/>
      <c r="S473" s="49"/>
      <c r="T473" s="60"/>
      <c r="U473" s="49"/>
      <c r="V473" s="61"/>
      <c r="W473" s="49"/>
      <c r="X473" s="61"/>
      <c r="Y473" s="49"/>
      <c r="Z473" s="49"/>
      <c r="AA473" s="49"/>
      <c r="AB473" s="49"/>
    </row>
    <row r="474" spans="1:28">
      <c r="A474" s="49"/>
      <c r="B474" s="53"/>
      <c r="C474" s="54"/>
      <c r="D474" s="55"/>
      <c r="E474" s="56"/>
      <c r="F474" s="57"/>
      <c r="G474" s="58"/>
      <c r="H474" s="58"/>
      <c r="I474" s="59"/>
      <c r="J474" s="59"/>
      <c r="K474" s="58"/>
      <c r="L474" s="58"/>
      <c r="M474" s="59"/>
      <c r="N474" s="57"/>
      <c r="O474" s="58"/>
      <c r="P474" s="58"/>
      <c r="Q474" s="59"/>
      <c r="R474" s="57"/>
      <c r="S474" s="49"/>
      <c r="T474" s="60"/>
      <c r="U474" s="49"/>
      <c r="V474" s="61"/>
      <c r="W474" s="49"/>
      <c r="X474" s="61"/>
      <c r="Y474" s="49"/>
      <c r="Z474" s="49"/>
      <c r="AA474" s="49"/>
      <c r="AB474" s="49"/>
    </row>
    <row r="475" spans="1:28">
      <c r="A475" s="49"/>
      <c r="B475" s="53"/>
      <c r="C475" s="54"/>
      <c r="D475" s="55"/>
      <c r="E475" s="56"/>
      <c r="F475" s="57"/>
      <c r="G475" s="58"/>
      <c r="H475" s="58"/>
      <c r="I475" s="59"/>
      <c r="J475" s="59"/>
      <c r="K475" s="58"/>
      <c r="L475" s="58"/>
      <c r="M475" s="59"/>
      <c r="N475" s="57"/>
      <c r="O475" s="58"/>
      <c r="P475" s="58"/>
      <c r="Q475" s="59"/>
      <c r="R475" s="57"/>
      <c r="S475" s="49"/>
      <c r="T475" s="60"/>
      <c r="U475" s="49"/>
      <c r="V475" s="61"/>
      <c r="W475" s="49"/>
      <c r="X475" s="61"/>
      <c r="Y475" s="49"/>
      <c r="Z475" s="49"/>
      <c r="AA475" s="49"/>
      <c r="AB475" s="49"/>
    </row>
    <row r="476" spans="1:28">
      <c r="A476" s="49"/>
      <c r="B476" s="53"/>
      <c r="C476" s="54"/>
      <c r="D476" s="55"/>
      <c r="E476" s="56"/>
      <c r="F476" s="57"/>
      <c r="G476" s="58"/>
      <c r="H476" s="58"/>
      <c r="I476" s="59"/>
      <c r="J476" s="59"/>
      <c r="K476" s="58"/>
      <c r="L476" s="58"/>
      <c r="M476" s="59"/>
      <c r="N476" s="57"/>
      <c r="O476" s="58"/>
      <c r="P476" s="58"/>
      <c r="Q476" s="59"/>
      <c r="R476" s="57"/>
      <c r="S476" s="49"/>
      <c r="T476" s="60"/>
      <c r="U476" s="49"/>
      <c r="V476" s="61"/>
      <c r="W476" s="49"/>
      <c r="X476" s="61"/>
      <c r="Y476" s="49"/>
      <c r="Z476" s="49"/>
      <c r="AA476" s="49"/>
      <c r="AB476" s="49"/>
    </row>
    <row r="477" spans="1:28">
      <c r="A477" s="49"/>
      <c r="B477" s="53"/>
      <c r="C477" s="54"/>
      <c r="D477" s="55"/>
      <c r="E477" s="56"/>
      <c r="F477" s="57"/>
      <c r="G477" s="58"/>
      <c r="H477" s="58"/>
      <c r="I477" s="59"/>
      <c r="J477" s="59"/>
      <c r="K477" s="58"/>
      <c r="L477" s="58"/>
      <c r="M477" s="59"/>
      <c r="N477" s="57"/>
      <c r="O477" s="58"/>
      <c r="P477" s="58"/>
      <c r="Q477" s="59"/>
      <c r="R477" s="57"/>
      <c r="S477" s="49"/>
      <c r="T477" s="60"/>
      <c r="U477" s="49"/>
      <c r="V477" s="61"/>
      <c r="W477" s="49"/>
      <c r="X477" s="61"/>
      <c r="Y477" s="49"/>
      <c r="Z477" s="49"/>
      <c r="AA477" s="49"/>
      <c r="AB477" s="49"/>
    </row>
    <row r="478" spans="1:28">
      <c r="A478" s="49"/>
      <c r="B478" s="53"/>
      <c r="C478" s="54"/>
      <c r="D478" s="55"/>
      <c r="E478" s="56"/>
      <c r="F478" s="57"/>
      <c r="G478" s="58"/>
      <c r="H478" s="58"/>
      <c r="I478" s="59"/>
      <c r="J478" s="59"/>
      <c r="K478" s="58"/>
      <c r="L478" s="58"/>
      <c r="M478" s="59"/>
      <c r="N478" s="57"/>
      <c r="O478" s="58"/>
      <c r="P478" s="58"/>
      <c r="Q478" s="59"/>
      <c r="R478" s="57"/>
      <c r="S478" s="49"/>
      <c r="T478" s="60"/>
      <c r="U478" s="49"/>
      <c r="V478" s="61"/>
      <c r="W478" s="49"/>
      <c r="X478" s="61"/>
      <c r="Y478" s="49"/>
      <c r="Z478" s="49"/>
      <c r="AA478" s="49"/>
      <c r="AB478" s="49"/>
    </row>
    <row r="479" spans="1:28">
      <c r="A479" s="49"/>
      <c r="B479" s="53"/>
      <c r="C479" s="54"/>
      <c r="D479" s="55"/>
      <c r="E479" s="56"/>
      <c r="F479" s="57"/>
      <c r="G479" s="58"/>
      <c r="H479" s="58"/>
      <c r="I479" s="59"/>
      <c r="J479" s="59"/>
      <c r="K479" s="58"/>
      <c r="L479" s="58"/>
      <c r="M479" s="59"/>
      <c r="N479" s="57"/>
      <c r="O479" s="58"/>
      <c r="P479" s="58"/>
      <c r="Q479" s="59"/>
      <c r="R479" s="57"/>
      <c r="S479" s="49"/>
      <c r="T479" s="60"/>
      <c r="U479" s="49"/>
      <c r="V479" s="61"/>
      <c r="W479" s="49"/>
      <c r="X479" s="61"/>
      <c r="Y479" s="49"/>
      <c r="Z479" s="49"/>
      <c r="AA479" s="49"/>
      <c r="AB479" s="49"/>
    </row>
    <row r="480" spans="1:28">
      <c r="A480" s="49"/>
      <c r="B480" s="53"/>
      <c r="C480" s="54"/>
      <c r="D480" s="55"/>
      <c r="E480" s="56"/>
      <c r="F480" s="57"/>
      <c r="G480" s="58"/>
      <c r="H480" s="58"/>
      <c r="I480" s="59"/>
      <c r="J480" s="59"/>
      <c r="K480" s="58"/>
      <c r="L480" s="58"/>
      <c r="M480" s="59"/>
      <c r="N480" s="57"/>
      <c r="O480" s="58"/>
      <c r="P480" s="58"/>
      <c r="Q480" s="59"/>
      <c r="R480" s="57"/>
      <c r="S480" s="49"/>
      <c r="T480" s="60"/>
      <c r="U480" s="49"/>
      <c r="V480" s="61"/>
      <c r="W480" s="49"/>
      <c r="X480" s="61"/>
      <c r="Y480" s="49"/>
      <c r="Z480" s="49"/>
      <c r="AA480" s="49"/>
      <c r="AB480" s="49"/>
    </row>
    <row r="481" spans="1:28">
      <c r="A481" s="49"/>
      <c r="B481" s="53"/>
      <c r="C481" s="54"/>
      <c r="D481" s="55"/>
      <c r="E481" s="56"/>
      <c r="F481" s="57"/>
      <c r="G481" s="58"/>
      <c r="H481" s="58"/>
      <c r="I481" s="59"/>
      <c r="J481" s="59"/>
      <c r="K481" s="58"/>
      <c r="L481" s="58"/>
      <c r="M481" s="59"/>
      <c r="N481" s="57"/>
      <c r="O481" s="58"/>
      <c r="P481" s="58"/>
      <c r="Q481" s="59"/>
      <c r="R481" s="57"/>
      <c r="S481" s="49"/>
      <c r="T481" s="60"/>
      <c r="U481" s="49"/>
      <c r="V481" s="61"/>
      <c r="W481" s="49"/>
      <c r="X481" s="61"/>
      <c r="Y481" s="49"/>
      <c r="Z481" s="49"/>
      <c r="AA481" s="49"/>
      <c r="AB481" s="49"/>
    </row>
    <row r="482" spans="1:28">
      <c r="A482" s="49"/>
      <c r="B482" s="53"/>
      <c r="C482" s="54"/>
      <c r="D482" s="55"/>
      <c r="E482" s="56"/>
      <c r="F482" s="57"/>
      <c r="G482" s="58"/>
      <c r="H482" s="58"/>
      <c r="I482" s="59"/>
      <c r="J482" s="59"/>
      <c r="K482" s="58"/>
      <c r="L482" s="58"/>
      <c r="M482" s="59"/>
      <c r="N482" s="57"/>
      <c r="O482" s="58"/>
      <c r="P482" s="58"/>
      <c r="Q482" s="59"/>
      <c r="R482" s="57"/>
      <c r="S482" s="49"/>
      <c r="T482" s="60"/>
      <c r="U482" s="49"/>
      <c r="V482" s="61"/>
      <c r="W482" s="49"/>
      <c r="X482" s="61"/>
      <c r="Y482" s="49"/>
      <c r="Z482" s="49"/>
      <c r="AA482" s="49"/>
      <c r="AB482" s="49"/>
    </row>
    <row r="483" spans="1:28">
      <c r="A483" s="49"/>
      <c r="B483" s="53"/>
      <c r="C483" s="54"/>
      <c r="D483" s="55"/>
      <c r="E483" s="56"/>
      <c r="F483" s="57"/>
      <c r="G483" s="58"/>
      <c r="H483" s="58"/>
      <c r="I483" s="59"/>
      <c r="J483" s="59"/>
      <c r="K483" s="58"/>
      <c r="L483" s="58"/>
      <c r="M483" s="59"/>
      <c r="N483" s="57"/>
      <c r="O483" s="58"/>
      <c r="P483" s="58"/>
      <c r="Q483" s="59"/>
      <c r="R483" s="57"/>
      <c r="S483" s="49"/>
      <c r="T483" s="60"/>
      <c r="U483" s="49"/>
      <c r="V483" s="61"/>
      <c r="W483" s="49"/>
      <c r="X483" s="61"/>
      <c r="Y483" s="49"/>
      <c r="Z483" s="49"/>
      <c r="AA483" s="49"/>
      <c r="AB483" s="49"/>
    </row>
    <row r="484" spans="1:28">
      <c r="A484" s="49"/>
      <c r="B484" s="53"/>
      <c r="C484" s="54"/>
      <c r="D484" s="55"/>
      <c r="E484" s="56"/>
      <c r="F484" s="57"/>
      <c r="G484" s="58"/>
      <c r="H484" s="58"/>
      <c r="I484" s="59"/>
      <c r="J484" s="59"/>
      <c r="K484" s="58"/>
      <c r="L484" s="58"/>
      <c r="M484" s="59"/>
      <c r="N484" s="57"/>
      <c r="O484" s="58"/>
      <c r="P484" s="58"/>
      <c r="Q484" s="59"/>
      <c r="R484" s="57"/>
      <c r="S484" s="49"/>
      <c r="T484" s="60"/>
      <c r="U484" s="49"/>
      <c r="V484" s="61"/>
      <c r="W484" s="49"/>
      <c r="X484" s="61"/>
      <c r="Y484" s="49"/>
      <c r="Z484" s="49"/>
      <c r="AA484" s="49"/>
      <c r="AB484" s="49"/>
    </row>
    <row r="485" spans="1:28">
      <c r="A485" s="49"/>
      <c r="B485" s="53"/>
      <c r="C485" s="54"/>
      <c r="D485" s="55"/>
      <c r="E485" s="56"/>
      <c r="F485" s="57"/>
      <c r="G485" s="58"/>
      <c r="H485" s="58"/>
      <c r="I485" s="59"/>
      <c r="J485" s="59"/>
      <c r="K485" s="58"/>
      <c r="L485" s="58"/>
      <c r="M485" s="59"/>
      <c r="N485" s="57"/>
      <c r="O485" s="58"/>
      <c r="P485" s="58"/>
      <c r="Q485" s="59"/>
      <c r="R485" s="57"/>
      <c r="S485" s="49"/>
      <c r="T485" s="60"/>
      <c r="U485" s="49"/>
      <c r="V485" s="61"/>
      <c r="W485" s="49"/>
      <c r="X485" s="61"/>
      <c r="Y485" s="49"/>
      <c r="Z485" s="49"/>
      <c r="AA485" s="49"/>
      <c r="AB485" s="49"/>
    </row>
    <row r="486" spans="1:28">
      <c r="A486" s="49"/>
      <c r="B486" s="53"/>
      <c r="C486" s="54"/>
      <c r="D486" s="55"/>
      <c r="E486" s="56"/>
      <c r="F486" s="57"/>
      <c r="G486" s="58"/>
      <c r="H486" s="58"/>
      <c r="I486" s="59"/>
      <c r="J486" s="59"/>
      <c r="K486" s="58"/>
      <c r="L486" s="58"/>
      <c r="M486" s="59"/>
      <c r="N486" s="57"/>
      <c r="O486" s="58"/>
      <c r="P486" s="58"/>
      <c r="Q486" s="59"/>
      <c r="R486" s="57"/>
      <c r="S486" s="49"/>
      <c r="T486" s="60"/>
      <c r="U486" s="49"/>
      <c r="V486" s="61"/>
      <c r="W486" s="49"/>
      <c r="X486" s="61"/>
      <c r="Y486" s="49"/>
      <c r="Z486" s="49"/>
      <c r="AA486" s="49"/>
      <c r="AB486" s="49"/>
    </row>
    <row r="487" spans="1:28">
      <c r="A487" s="49"/>
      <c r="B487" s="53"/>
      <c r="C487" s="54"/>
      <c r="D487" s="55"/>
      <c r="E487" s="56"/>
      <c r="F487" s="57"/>
      <c r="G487" s="58"/>
      <c r="H487" s="58"/>
      <c r="I487" s="59"/>
      <c r="J487" s="59"/>
      <c r="K487" s="58"/>
      <c r="L487" s="58"/>
      <c r="M487" s="59"/>
      <c r="N487" s="57"/>
      <c r="O487" s="58"/>
      <c r="P487" s="58"/>
      <c r="Q487" s="59"/>
      <c r="R487" s="57"/>
      <c r="S487" s="49"/>
      <c r="T487" s="60"/>
      <c r="U487" s="49"/>
      <c r="V487" s="61"/>
      <c r="W487" s="49"/>
      <c r="X487" s="61"/>
      <c r="Y487" s="49"/>
      <c r="Z487" s="49"/>
      <c r="AA487" s="49"/>
      <c r="AB487" s="49"/>
    </row>
    <row r="488" spans="1:28">
      <c r="A488" s="49"/>
      <c r="B488" s="53"/>
      <c r="C488" s="54"/>
      <c r="D488" s="55"/>
      <c r="E488" s="56"/>
      <c r="F488" s="57"/>
      <c r="G488" s="58"/>
      <c r="H488" s="58"/>
      <c r="I488" s="59"/>
      <c r="J488" s="59"/>
      <c r="K488" s="58"/>
      <c r="L488" s="58"/>
      <c r="M488" s="59"/>
      <c r="N488" s="57"/>
      <c r="O488" s="58"/>
      <c r="P488" s="58"/>
      <c r="Q488" s="59"/>
      <c r="R488" s="57"/>
      <c r="S488" s="49"/>
      <c r="T488" s="60"/>
      <c r="U488" s="49"/>
      <c r="V488" s="61"/>
      <c r="W488" s="49"/>
      <c r="X488" s="61"/>
      <c r="Y488" s="49"/>
      <c r="Z488" s="49"/>
      <c r="AA488" s="49"/>
      <c r="AB488" s="49"/>
    </row>
    <row r="489" spans="1:28">
      <c r="A489" s="49"/>
      <c r="B489" s="53"/>
      <c r="C489" s="54"/>
      <c r="D489" s="55"/>
      <c r="E489" s="56"/>
      <c r="F489" s="57"/>
      <c r="G489" s="58"/>
      <c r="H489" s="58"/>
      <c r="I489" s="59"/>
      <c r="J489" s="59"/>
      <c r="K489" s="58"/>
      <c r="L489" s="58"/>
      <c r="M489" s="59"/>
      <c r="N489" s="57"/>
      <c r="O489" s="58"/>
      <c r="P489" s="58"/>
      <c r="Q489" s="59"/>
      <c r="R489" s="57"/>
      <c r="S489" s="49"/>
      <c r="T489" s="60"/>
      <c r="U489" s="49"/>
      <c r="V489" s="61"/>
      <c r="W489" s="49"/>
      <c r="X489" s="61"/>
      <c r="Y489" s="49"/>
      <c r="Z489" s="49"/>
      <c r="AA489" s="49"/>
      <c r="AB489" s="49"/>
    </row>
    <row r="490" spans="1:28">
      <c r="A490" s="49"/>
      <c r="B490" s="53"/>
      <c r="C490" s="54"/>
      <c r="D490" s="55"/>
      <c r="E490" s="56"/>
      <c r="F490" s="57"/>
      <c r="G490" s="58"/>
      <c r="H490" s="58"/>
      <c r="I490" s="59"/>
      <c r="J490" s="59"/>
      <c r="K490" s="58"/>
      <c r="L490" s="58"/>
      <c r="M490" s="59"/>
      <c r="N490" s="57"/>
      <c r="O490" s="58"/>
      <c r="P490" s="58"/>
      <c r="Q490" s="59"/>
      <c r="R490" s="57"/>
      <c r="S490" s="49"/>
      <c r="T490" s="60"/>
      <c r="U490" s="49"/>
      <c r="V490" s="61"/>
      <c r="W490" s="49"/>
      <c r="X490" s="61"/>
      <c r="Y490" s="49"/>
      <c r="Z490" s="49"/>
      <c r="AA490" s="49"/>
      <c r="AB490" s="49"/>
    </row>
    <row r="491" spans="1:28">
      <c r="A491" s="49"/>
      <c r="B491" s="53"/>
      <c r="C491" s="54"/>
      <c r="D491" s="55"/>
      <c r="E491" s="56"/>
      <c r="F491" s="57"/>
      <c r="G491" s="58"/>
      <c r="H491" s="58"/>
      <c r="I491" s="59"/>
      <c r="J491" s="59"/>
      <c r="K491" s="58"/>
      <c r="L491" s="58"/>
      <c r="M491" s="59"/>
      <c r="N491" s="57"/>
      <c r="O491" s="58"/>
      <c r="P491" s="58"/>
      <c r="Q491" s="59"/>
      <c r="R491" s="57"/>
      <c r="S491" s="49"/>
      <c r="T491" s="60"/>
      <c r="U491" s="49"/>
      <c r="V491" s="61"/>
      <c r="W491" s="49"/>
      <c r="X491" s="61"/>
      <c r="Y491" s="49"/>
      <c r="Z491" s="49"/>
      <c r="AA491" s="49"/>
      <c r="AB491" s="49"/>
    </row>
    <row r="492" spans="1:28">
      <c r="A492" s="49"/>
      <c r="B492" s="53"/>
      <c r="C492" s="54"/>
      <c r="D492" s="55"/>
      <c r="E492" s="56"/>
      <c r="F492" s="57"/>
      <c r="G492" s="58"/>
      <c r="H492" s="58"/>
      <c r="I492" s="59"/>
      <c r="J492" s="59"/>
      <c r="K492" s="58"/>
      <c r="L492" s="58"/>
      <c r="M492" s="59"/>
      <c r="N492" s="57"/>
      <c r="O492" s="58"/>
      <c r="P492" s="58"/>
      <c r="Q492" s="59"/>
      <c r="R492" s="57"/>
      <c r="S492" s="49"/>
      <c r="T492" s="60"/>
      <c r="U492" s="49"/>
      <c r="V492" s="61"/>
      <c r="W492" s="49"/>
      <c r="X492" s="61"/>
      <c r="Y492" s="49"/>
      <c r="Z492" s="49"/>
      <c r="AA492" s="49"/>
      <c r="AB492" s="49"/>
    </row>
    <row r="493" spans="1:28">
      <c r="A493" s="49"/>
      <c r="B493" s="53"/>
      <c r="C493" s="54"/>
      <c r="D493" s="55"/>
      <c r="E493" s="56"/>
      <c r="F493" s="57"/>
      <c r="G493" s="58"/>
      <c r="H493" s="58"/>
      <c r="I493" s="59"/>
      <c r="J493" s="59"/>
      <c r="K493" s="58"/>
      <c r="L493" s="58"/>
      <c r="M493" s="59"/>
      <c r="N493" s="57"/>
      <c r="O493" s="58"/>
      <c r="P493" s="58"/>
      <c r="Q493" s="59"/>
      <c r="R493" s="57"/>
      <c r="S493" s="49"/>
      <c r="T493" s="60"/>
      <c r="U493" s="49"/>
      <c r="V493" s="61"/>
      <c r="W493" s="49"/>
      <c r="X493" s="61"/>
      <c r="Y493" s="49"/>
      <c r="Z493" s="49"/>
      <c r="AA493" s="49"/>
      <c r="AB493" s="49"/>
    </row>
    <row r="494" spans="1:28">
      <c r="A494" s="49"/>
      <c r="B494" s="53"/>
      <c r="C494" s="54"/>
      <c r="D494" s="55"/>
      <c r="E494" s="56"/>
      <c r="F494" s="57"/>
      <c r="G494" s="58"/>
      <c r="H494" s="58"/>
      <c r="I494" s="59"/>
      <c r="J494" s="59"/>
      <c r="K494" s="58"/>
      <c r="L494" s="58"/>
      <c r="M494" s="59"/>
      <c r="N494" s="57"/>
      <c r="O494" s="58"/>
      <c r="P494" s="58"/>
      <c r="Q494" s="59"/>
      <c r="R494" s="57"/>
      <c r="S494" s="49"/>
      <c r="T494" s="60"/>
      <c r="U494" s="49"/>
      <c r="V494" s="61"/>
      <c r="W494" s="49"/>
      <c r="X494" s="61"/>
      <c r="Y494" s="49"/>
      <c r="Z494" s="49"/>
      <c r="AA494" s="49"/>
      <c r="AB494" s="49"/>
    </row>
    <row r="495" spans="1:28">
      <c r="A495" s="49"/>
      <c r="B495" s="53"/>
      <c r="C495" s="54"/>
      <c r="D495" s="55"/>
      <c r="E495" s="56"/>
      <c r="F495" s="57"/>
      <c r="G495" s="58"/>
      <c r="H495" s="58"/>
      <c r="I495" s="59"/>
      <c r="J495" s="59"/>
      <c r="K495" s="58"/>
      <c r="L495" s="58"/>
      <c r="M495" s="59"/>
      <c r="N495" s="57"/>
      <c r="O495" s="58"/>
      <c r="P495" s="58"/>
      <c r="Q495" s="59"/>
      <c r="R495" s="57"/>
      <c r="S495" s="49"/>
      <c r="T495" s="60"/>
      <c r="U495" s="49"/>
      <c r="V495" s="61"/>
      <c r="W495" s="49"/>
      <c r="X495" s="61"/>
      <c r="Y495" s="49"/>
      <c r="Z495" s="49"/>
      <c r="AA495" s="49"/>
      <c r="AB495" s="49"/>
    </row>
    <row r="496" spans="1:28">
      <c r="A496" s="49"/>
      <c r="B496" s="53"/>
      <c r="C496" s="54"/>
      <c r="D496" s="55"/>
      <c r="E496" s="56"/>
      <c r="F496" s="57"/>
      <c r="G496" s="58"/>
      <c r="H496" s="58"/>
      <c r="I496" s="59"/>
      <c r="J496" s="59"/>
      <c r="K496" s="58"/>
      <c r="L496" s="58"/>
      <c r="M496" s="59"/>
      <c r="N496" s="57"/>
      <c r="O496" s="58"/>
      <c r="P496" s="58"/>
      <c r="Q496" s="59"/>
      <c r="R496" s="57"/>
      <c r="S496" s="49"/>
      <c r="T496" s="60"/>
      <c r="U496" s="49"/>
      <c r="V496" s="61"/>
      <c r="W496" s="49"/>
      <c r="X496" s="61"/>
      <c r="Y496" s="49"/>
      <c r="Z496" s="49"/>
      <c r="AA496" s="49"/>
      <c r="AB496" s="49"/>
    </row>
    <row r="497" spans="1:28">
      <c r="A497" s="49"/>
      <c r="B497" s="53"/>
      <c r="C497" s="54"/>
      <c r="D497" s="55"/>
      <c r="E497" s="56"/>
      <c r="F497" s="57"/>
      <c r="G497" s="58"/>
      <c r="H497" s="58"/>
      <c r="I497" s="59"/>
      <c r="J497" s="59"/>
      <c r="K497" s="58"/>
      <c r="L497" s="58"/>
      <c r="M497" s="59"/>
      <c r="N497" s="57"/>
      <c r="O497" s="58"/>
      <c r="P497" s="58"/>
      <c r="Q497" s="59"/>
      <c r="R497" s="57"/>
      <c r="S497" s="49"/>
      <c r="T497" s="60"/>
      <c r="U497" s="49"/>
      <c r="V497" s="61"/>
      <c r="W497" s="49"/>
      <c r="X497" s="61"/>
      <c r="Y497" s="49"/>
      <c r="Z497" s="49"/>
      <c r="AA497" s="49"/>
      <c r="AB497" s="49"/>
    </row>
    <row r="498" spans="1:28">
      <c r="A498" s="49"/>
      <c r="B498" s="53"/>
      <c r="C498" s="54"/>
      <c r="D498" s="55"/>
      <c r="E498" s="56"/>
      <c r="F498" s="57"/>
      <c r="G498" s="58"/>
      <c r="H498" s="58"/>
      <c r="I498" s="59"/>
      <c r="J498" s="59"/>
      <c r="K498" s="58"/>
      <c r="L498" s="58"/>
      <c r="M498" s="59"/>
      <c r="N498" s="57"/>
      <c r="O498" s="58"/>
      <c r="P498" s="58"/>
      <c r="Q498" s="59"/>
      <c r="R498" s="57"/>
      <c r="S498" s="49"/>
      <c r="T498" s="60"/>
      <c r="U498" s="49"/>
      <c r="V498" s="61"/>
      <c r="W498" s="49"/>
      <c r="X498" s="61"/>
      <c r="Y498" s="49"/>
      <c r="Z498" s="49"/>
      <c r="AA498" s="49"/>
      <c r="AB498" s="49"/>
    </row>
    <row r="499" spans="1:28">
      <c r="A499" s="49"/>
      <c r="B499" s="53"/>
      <c r="C499" s="54"/>
      <c r="D499" s="55"/>
      <c r="E499" s="56"/>
      <c r="F499" s="57"/>
      <c r="G499" s="58"/>
      <c r="H499" s="58"/>
      <c r="I499" s="59"/>
      <c r="J499" s="59"/>
      <c r="K499" s="58"/>
      <c r="L499" s="58"/>
      <c r="M499" s="59"/>
      <c r="N499" s="57"/>
      <c r="O499" s="58"/>
      <c r="P499" s="58"/>
      <c r="Q499" s="59"/>
      <c r="R499" s="57"/>
      <c r="S499" s="49"/>
      <c r="T499" s="60"/>
      <c r="U499" s="49"/>
      <c r="V499" s="61"/>
      <c r="W499" s="49"/>
      <c r="X499" s="61"/>
      <c r="Y499" s="49"/>
      <c r="Z499" s="49"/>
      <c r="AA499" s="49"/>
      <c r="AB499" s="49"/>
    </row>
    <row r="500" spans="1:28">
      <c r="A500" s="49"/>
      <c r="B500" s="53"/>
      <c r="C500" s="54"/>
      <c r="D500" s="55"/>
      <c r="E500" s="56"/>
      <c r="F500" s="57"/>
      <c r="G500" s="58"/>
      <c r="H500" s="58"/>
      <c r="I500" s="59"/>
      <c r="J500" s="59"/>
      <c r="K500" s="58"/>
      <c r="L500" s="58"/>
      <c r="M500" s="59"/>
      <c r="N500" s="57"/>
      <c r="O500" s="58"/>
      <c r="P500" s="58"/>
      <c r="Q500" s="59"/>
      <c r="R500" s="57"/>
      <c r="S500" s="49"/>
      <c r="T500" s="60"/>
      <c r="U500" s="49"/>
      <c r="V500" s="61"/>
      <c r="W500" s="49"/>
      <c r="X500" s="61"/>
      <c r="Y500" s="49"/>
      <c r="Z500" s="49"/>
      <c r="AA500" s="49"/>
      <c r="AB500" s="49"/>
    </row>
    <row r="501" spans="1:28">
      <c r="A501" s="49"/>
      <c r="B501" s="53"/>
      <c r="C501" s="54"/>
      <c r="D501" s="55"/>
      <c r="E501" s="56"/>
      <c r="F501" s="57"/>
      <c r="G501" s="58"/>
      <c r="H501" s="58"/>
      <c r="I501" s="59"/>
      <c r="J501" s="59"/>
      <c r="K501" s="58"/>
      <c r="L501" s="58"/>
      <c r="M501" s="59"/>
      <c r="N501" s="57"/>
      <c r="O501" s="58"/>
      <c r="P501" s="58"/>
      <c r="Q501" s="59"/>
      <c r="R501" s="57"/>
      <c r="S501" s="49"/>
      <c r="T501" s="60"/>
      <c r="U501" s="49"/>
      <c r="V501" s="61"/>
      <c r="W501" s="49"/>
      <c r="X501" s="61"/>
      <c r="Y501" s="49"/>
      <c r="Z501" s="49"/>
      <c r="AA501" s="49"/>
      <c r="AB501" s="49"/>
    </row>
    <row r="502" spans="1:28">
      <c r="A502" s="49"/>
      <c r="B502" s="53"/>
      <c r="C502" s="54"/>
      <c r="D502" s="55"/>
      <c r="E502" s="56"/>
      <c r="F502" s="57"/>
      <c r="G502" s="58"/>
      <c r="H502" s="58"/>
      <c r="I502" s="59"/>
      <c r="J502" s="59"/>
      <c r="K502" s="58"/>
      <c r="L502" s="58"/>
      <c r="M502" s="59"/>
      <c r="N502" s="57"/>
      <c r="O502" s="58"/>
      <c r="P502" s="58"/>
      <c r="Q502" s="59"/>
      <c r="R502" s="57"/>
      <c r="S502" s="49"/>
      <c r="T502" s="60"/>
      <c r="U502" s="49"/>
      <c r="V502" s="61"/>
      <c r="W502" s="49"/>
      <c r="X502" s="61"/>
      <c r="Y502" s="49"/>
      <c r="Z502" s="49"/>
      <c r="AA502" s="49"/>
      <c r="AB502" s="49"/>
    </row>
    <row r="503" spans="1:28">
      <c r="A503" s="49"/>
      <c r="B503" s="53"/>
      <c r="C503" s="54"/>
      <c r="D503" s="55"/>
      <c r="E503" s="56"/>
      <c r="F503" s="57"/>
      <c r="G503" s="58"/>
      <c r="H503" s="58"/>
      <c r="I503" s="59"/>
      <c r="J503" s="59"/>
      <c r="K503" s="58"/>
      <c r="L503" s="58"/>
      <c r="M503" s="59"/>
      <c r="N503" s="57"/>
      <c r="O503" s="58"/>
      <c r="P503" s="58"/>
      <c r="Q503" s="59"/>
      <c r="R503" s="57"/>
      <c r="S503" s="49"/>
      <c r="T503" s="60"/>
      <c r="U503" s="49"/>
      <c r="V503" s="61"/>
      <c r="W503" s="49"/>
      <c r="X503" s="61"/>
      <c r="Y503" s="49"/>
      <c r="Z503" s="49"/>
      <c r="AA503" s="49"/>
      <c r="AB503" s="49"/>
    </row>
    <row r="504" spans="1:28">
      <c r="A504" s="49"/>
      <c r="B504" s="53"/>
      <c r="C504" s="54"/>
      <c r="D504" s="55"/>
      <c r="E504" s="56"/>
      <c r="F504" s="57"/>
      <c r="G504" s="58"/>
      <c r="H504" s="58"/>
      <c r="I504" s="59"/>
      <c r="J504" s="59"/>
      <c r="K504" s="58"/>
      <c r="L504" s="58"/>
      <c r="M504" s="59"/>
      <c r="N504" s="57"/>
      <c r="O504" s="58"/>
      <c r="P504" s="58"/>
      <c r="Q504" s="59"/>
      <c r="R504" s="57"/>
      <c r="S504" s="49"/>
      <c r="T504" s="60"/>
      <c r="U504" s="49"/>
      <c r="V504" s="61"/>
      <c r="W504" s="49"/>
      <c r="X504" s="61"/>
      <c r="Y504" s="49"/>
      <c r="Z504" s="49"/>
      <c r="AA504" s="49"/>
      <c r="AB504" s="49"/>
    </row>
    <row r="505" spans="1:28">
      <c r="A505" s="49"/>
      <c r="B505" s="53"/>
      <c r="C505" s="54"/>
      <c r="D505" s="55"/>
      <c r="E505" s="56"/>
      <c r="F505" s="57"/>
      <c r="G505" s="58"/>
      <c r="H505" s="58"/>
      <c r="I505" s="59"/>
      <c r="J505" s="59"/>
      <c r="K505" s="58"/>
      <c r="L505" s="58"/>
      <c r="M505" s="59"/>
      <c r="N505" s="57"/>
      <c r="O505" s="58"/>
      <c r="P505" s="58"/>
      <c r="Q505" s="59"/>
      <c r="R505" s="57"/>
      <c r="S505" s="49"/>
      <c r="T505" s="60"/>
      <c r="U505" s="49"/>
      <c r="V505" s="61"/>
      <c r="W505" s="49"/>
      <c r="X505" s="61"/>
      <c r="Y505" s="49"/>
      <c r="Z505" s="49"/>
      <c r="AA505" s="49"/>
      <c r="AB505" s="49"/>
    </row>
    <row r="506" spans="1:28">
      <c r="A506" s="49"/>
      <c r="B506" s="53"/>
      <c r="C506" s="54"/>
      <c r="D506" s="55"/>
      <c r="E506" s="56"/>
      <c r="F506" s="57"/>
      <c r="G506" s="58"/>
      <c r="H506" s="58"/>
      <c r="I506" s="59"/>
      <c r="J506" s="59"/>
      <c r="K506" s="58"/>
      <c r="L506" s="58"/>
      <c r="M506" s="59"/>
      <c r="N506" s="57"/>
      <c r="O506" s="58"/>
      <c r="P506" s="58"/>
      <c r="Q506" s="59"/>
      <c r="R506" s="57"/>
      <c r="S506" s="49"/>
      <c r="T506" s="60"/>
      <c r="U506" s="49"/>
      <c r="V506" s="61"/>
      <c r="W506" s="49"/>
      <c r="X506" s="61"/>
      <c r="Y506" s="49"/>
      <c r="Z506" s="49"/>
      <c r="AA506" s="49"/>
      <c r="AB506" s="49"/>
    </row>
    <row r="507" spans="1:28">
      <c r="A507" s="49"/>
      <c r="B507" s="53"/>
      <c r="C507" s="54"/>
      <c r="D507" s="55"/>
      <c r="E507" s="56"/>
      <c r="F507" s="57"/>
      <c r="G507" s="58"/>
      <c r="H507" s="58"/>
      <c r="I507" s="59"/>
      <c r="J507" s="59"/>
      <c r="K507" s="58"/>
      <c r="L507" s="58"/>
      <c r="M507" s="59"/>
      <c r="N507" s="57"/>
      <c r="O507" s="58"/>
      <c r="P507" s="58"/>
      <c r="Q507" s="59"/>
      <c r="R507" s="57"/>
      <c r="S507" s="49"/>
      <c r="T507" s="60"/>
      <c r="U507" s="49"/>
      <c r="V507" s="61"/>
      <c r="W507" s="49"/>
      <c r="X507" s="61"/>
      <c r="Y507" s="49"/>
      <c r="Z507" s="49"/>
      <c r="AA507" s="49"/>
      <c r="AB507" s="49"/>
    </row>
    <row r="508" spans="1:28">
      <c r="A508" s="49"/>
      <c r="B508" s="53"/>
      <c r="C508" s="54"/>
      <c r="D508" s="55"/>
      <c r="E508" s="56"/>
      <c r="F508" s="57"/>
      <c r="G508" s="58"/>
      <c r="H508" s="58"/>
      <c r="I508" s="59"/>
      <c r="J508" s="59"/>
      <c r="K508" s="58"/>
      <c r="L508" s="58"/>
      <c r="M508" s="59"/>
      <c r="N508" s="57"/>
      <c r="O508" s="58"/>
      <c r="P508" s="58"/>
      <c r="Q508" s="59"/>
      <c r="R508" s="57"/>
      <c r="S508" s="49"/>
      <c r="T508" s="60"/>
      <c r="U508" s="49"/>
      <c r="V508" s="61"/>
      <c r="W508" s="49"/>
      <c r="X508" s="61"/>
      <c r="Y508" s="49"/>
      <c r="Z508" s="49"/>
      <c r="AA508" s="49"/>
      <c r="AB508" s="49"/>
    </row>
    <row r="509" spans="1:28">
      <c r="A509" s="49"/>
      <c r="B509" s="53"/>
      <c r="C509" s="54"/>
      <c r="D509" s="55"/>
      <c r="E509" s="56"/>
      <c r="F509" s="57"/>
      <c r="G509" s="58"/>
      <c r="H509" s="58"/>
      <c r="I509" s="59"/>
      <c r="J509" s="59"/>
      <c r="K509" s="58"/>
      <c r="L509" s="58"/>
      <c r="M509" s="59"/>
      <c r="N509" s="57"/>
      <c r="O509" s="58"/>
      <c r="P509" s="58"/>
      <c r="Q509" s="59"/>
      <c r="R509" s="57"/>
      <c r="S509" s="49"/>
      <c r="T509" s="60"/>
      <c r="U509" s="49"/>
      <c r="V509" s="61"/>
      <c r="W509" s="49"/>
      <c r="X509" s="61"/>
      <c r="Y509" s="49"/>
      <c r="Z509" s="49"/>
      <c r="AA509" s="49"/>
      <c r="AB509" s="49"/>
    </row>
    <row r="510" spans="1:28">
      <c r="A510" s="49"/>
      <c r="B510" s="53"/>
      <c r="C510" s="54"/>
      <c r="D510" s="55"/>
      <c r="E510" s="56"/>
      <c r="F510" s="57"/>
      <c r="G510" s="58"/>
      <c r="H510" s="58"/>
      <c r="I510" s="59"/>
      <c r="J510" s="59"/>
      <c r="K510" s="58"/>
      <c r="L510" s="58"/>
      <c r="M510" s="59"/>
      <c r="N510" s="57"/>
      <c r="O510" s="58"/>
      <c r="P510" s="58"/>
      <c r="Q510" s="59"/>
      <c r="R510" s="57"/>
      <c r="S510" s="49"/>
      <c r="T510" s="60"/>
      <c r="U510" s="49"/>
      <c r="V510" s="61"/>
      <c r="W510" s="49"/>
      <c r="X510" s="61"/>
      <c r="Y510" s="49"/>
      <c r="Z510" s="49"/>
      <c r="AA510" s="49"/>
      <c r="AB510" s="49"/>
    </row>
    <row r="511" spans="1:28">
      <c r="A511" s="49"/>
      <c r="B511" s="53"/>
      <c r="C511" s="54"/>
      <c r="D511" s="55"/>
      <c r="E511" s="56"/>
      <c r="F511" s="57"/>
      <c r="G511" s="58"/>
      <c r="H511" s="58"/>
      <c r="I511" s="59"/>
      <c r="J511" s="59"/>
      <c r="K511" s="58"/>
      <c r="L511" s="58"/>
      <c r="M511" s="59"/>
      <c r="N511" s="57"/>
      <c r="O511" s="58"/>
      <c r="P511" s="58"/>
      <c r="Q511" s="59"/>
      <c r="R511" s="57"/>
      <c r="S511" s="49"/>
      <c r="T511" s="60"/>
      <c r="U511" s="49"/>
      <c r="V511" s="61"/>
      <c r="W511" s="49"/>
      <c r="X511" s="61"/>
      <c r="Y511" s="49"/>
      <c r="Z511" s="49"/>
      <c r="AA511" s="49"/>
      <c r="AB511" s="49"/>
    </row>
    <row r="512" spans="1:28">
      <c r="A512" s="49"/>
      <c r="B512" s="53"/>
      <c r="C512" s="54"/>
      <c r="D512" s="55"/>
      <c r="E512" s="56"/>
      <c r="F512" s="57"/>
      <c r="G512" s="58"/>
      <c r="H512" s="58"/>
      <c r="I512" s="59"/>
      <c r="J512" s="59"/>
      <c r="K512" s="58"/>
      <c r="L512" s="58"/>
      <c r="M512" s="59"/>
      <c r="N512" s="57"/>
      <c r="O512" s="58"/>
      <c r="P512" s="58"/>
      <c r="Q512" s="59"/>
      <c r="R512" s="57"/>
      <c r="S512" s="49"/>
      <c r="T512" s="60"/>
      <c r="U512" s="49"/>
      <c r="V512" s="61"/>
      <c r="W512" s="49"/>
      <c r="X512" s="61"/>
      <c r="Y512" s="49"/>
      <c r="Z512" s="49"/>
      <c r="AA512" s="49"/>
      <c r="AB512" s="49"/>
    </row>
    <row r="513" spans="1:28">
      <c r="A513" s="49"/>
      <c r="B513" s="53"/>
      <c r="C513" s="54"/>
      <c r="D513" s="55"/>
      <c r="E513" s="56"/>
      <c r="F513" s="57"/>
      <c r="G513" s="58"/>
      <c r="H513" s="58"/>
      <c r="I513" s="59"/>
      <c r="J513" s="59"/>
      <c r="K513" s="58"/>
      <c r="L513" s="58"/>
      <c r="M513" s="59"/>
      <c r="N513" s="57"/>
      <c r="O513" s="58"/>
      <c r="P513" s="58"/>
      <c r="Q513" s="59"/>
      <c r="R513" s="57"/>
      <c r="S513" s="49"/>
      <c r="T513" s="60"/>
      <c r="U513" s="49"/>
      <c r="V513" s="61"/>
      <c r="W513" s="49"/>
      <c r="X513" s="61"/>
      <c r="Y513" s="49"/>
      <c r="Z513" s="49"/>
      <c r="AA513" s="49"/>
      <c r="AB513" s="49"/>
    </row>
    <row r="514" spans="1:28">
      <c r="A514" s="49"/>
      <c r="B514" s="53"/>
      <c r="C514" s="54"/>
      <c r="D514" s="55"/>
      <c r="E514" s="56"/>
      <c r="F514" s="57"/>
      <c r="G514" s="58"/>
      <c r="H514" s="58"/>
      <c r="I514" s="59"/>
      <c r="J514" s="59"/>
      <c r="K514" s="58"/>
      <c r="L514" s="58"/>
      <c r="M514" s="59"/>
      <c r="N514" s="57"/>
      <c r="O514" s="58"/>
      <c r="P514" s="58"/>
      <c r="Q514" s="59"/>
      <c r="R514" s="57"/>
      <c r="S514" s="49"/>
      <c r="T514" s="60"/>
      <c r="U514" s="49"/>
      <c r="V514" s="61"/>
      <c r="W514" s="49"/>
      <c r="X514" s="61"/>
      <c r="Y514" s="49"/>
      <c r="Z514" s="49"/>
      <c r="AA514" s="49"/>
      <c r="AB514" s="49"/>
    </row>
    <row r="515" spans="1:28">
      <c r="A515" s="49"/>
      <c r="B515" s="53"/>
      <c r="C515" s="54"/>
      <c r="D515" s="55"/>
      <c r="E515" s="56"/>
      <c r="F515" s="57"/>
      <c r="G515" s="58"/>
      <c r="H515" s="58"/>
      <c r="I515" s="59"/>
      <c r="J515" s="59"/>
      <c r="K515" s="58"/>
      <c r="L515" s="58"/>
      <c r="M515" s="59"/>
      <c r="N515" s="57"/>
      <c r="O515" s="58"/>
      <c r="P515" s="58"/>
      <c r="Q515" s="59"/>
      <c r="R515" s="57"/>
      <c r="S515" s="49"/>
      <c r="T515" s="60"/>
      <c r="U515" s="49"/>
      <c r="V515" s="61"/>
      <c r="W515" s="49"/>
      <c r="X515" s="61"/>
      <c r="Y515" s="49"/>
      <c r="Z515" s="49"/>
      <c r="AA515" s="49"/>
      <c r="AB515" s="49"/>
    </row>
    <row r="516" spans="1:28">
      <c r="A516" s="49"/>
      <c r="B516" s="53"/>
      <c r="C516" s="54"/>
      <c r="D516" s="55"/>
      <c r="E516" s="56"/>
      <c r="F516" s="57"/>
      <c r="G516" s="58"/>
      <c r="H516" s="58"/>
      <c r="I516" s="59"/>
      <c r="J516" s="59"/>
      <c r="K516" s="58"/>
      <c r="L516" s="58"/>
      <c r="M516" s="59"/>
      <c r="N516" s="57"/>
      <c r="O516" s="58"/>
      <c r="P516" s="58"/>
      <c r="Q516" s="59"/>
      <c r="R516" s="57"/>
      <c r="S516" s="49"/>
      <c r="T516" s="60"/>
      <c r="U516" s="49"/>
      <c r="V516" s="61"/>
      <c r="W516" s="49"/>
      <c r="X516" s="61"/>
      <c r="Y516" s="49"/>
      <c r="Z516" s="49"/>
      <c r="AA516" s="49"/>
      <c r="AB516" s="49"/>
    </row>
    <row r="517" spans="1:28">
      <c r="A517" s="49"/>
      <c r="B517" s="53"/>
      <c r="C517" s="54"/>
      <c r="D517" s="55"/>
      <c r="E517" s="56"/>
      <c r="F517" s="57"/>
      <c r="G517" s="58"/>
      <c r="H517" s="58"/>
      <c r="I517" s="59"/>
      <c r="J517" s="59"/>
      <c r="K517" s="58"/>
      <c r="L517" s="58"/>
      <c r="M517" s="59"/>
      <c r="N517" s="57"/>
      <c r="O517" s="58"/>
      <c r="P517" s="58"/>
      <c r="Q517" s="59"/>
      <c r="R517" s="57"/>
      <c r="S517" s="49"/>
      <c r="T517" s="60"/>
      <c r="U517" s="49"/>
      <c r="V517" s="61"/>
      <c r="W517" s="49"/>
      <c r="X517" s="61"/>
      <c r="Y517" s="49"/>
      <c r="Z517" s="49"/>
      <c r="AA517" s="49"/>
      <c r="AB517" s="49"/>
    </row>
    <row r="518" spans="1:28">
      <c r="A518" s="49"/>
      <c r="B518" s="53"/>
      <c r="C518" s="54"/>
      <c r="D518" s="55"/>
      <c r="E518" s="56"/>
      <c r="F518" s="57"/>
      <c r="G518" s="58"/>
      <c r="H518" s="58"/>
      <c r="I518" s="59"/>
      <c r="J518" s="59"/>
      <c r="K518" s="58"/>
      <c r="L518" s="58"/>
      <c r="M518" s="59"/>
      <c r="N518" s="57"/>
      <c r="O518" s="58"/>
      <c r="P518" s="58"/>
      <c r="Q518" s="59"/>
      <c r="R518" s="57"/>
      <c r="S518" s="49"/>
      <c r="T518" s="60"/>
      <c r="U518" s="49"/>
      <c r="V518" s="61"/>
      <c r="W518" s="49"/>
      <c r="X518" s="61"/>
      <c r="Y518" s="49"/>
      <c r="Z518" s="49"/>
      <c r="AA518" s="49"/>
      <c r="AB518" s="49"/>
    </row>
    <row r="519" spans="1:28">
      <c r="A519" s="49"/>
      <c r="B519" s="53"/>
      <c r="C519" s="54"/>
      <c r="D519" s="55"/>
      <c r="E519" s="56"/>
      <c r="F519" s="57"/>
      <c r="G519" s="58"/>
      <c r="H519" s="58"/>
      <c r="I519" s="59"/>
      <c r="J519" s="59"/>
      <c r="K519" s="58"/>
      <c r="L519" s="58"/>
      <c r="M519" s="59"/>
      <c r="N519" s="57"/>
      <c r="O519" s="58"/>
      <c r="P519" s="58"/>
      <c r="Q519" s="59"/>
      <c r="R519" s="57"/>
      <c r="S519" s="49"/>
      <c r="T519" s="60"/>
      <c r="U519" s="49"/>
      <c r="V519" s="61"/>
      <c r="W519" s="49"/>
      <c r="X519" s="61"/>
      <c r="Y519" s="49"/>
      <c r="Z519" s="49"/>
      <c r="AA519" s="49"/>
      <c r="AB519" s="49"/>
    </row>
    <row r="520" spans="1:28">
      <c r="A520" s="49"/>
      <c r="B520" s="53"/>
      <c r="C520" s="54"/>
      <c r="D520" s="55"/>
      <c r="E520" s="56"/>
      <c r="F520" s="57"/>
      <c r="G520" s="58"/>
      <c r="H520" s="58"/>
      <c r="I520" s="59"/>
      <c r="J520" s="59"/>
      <c r="K520" s="58"/>
      <c r="L520" s="58"/>
      <c r="M520" s="59"/>
      <c r="N520" s="57"/>
      <c r="O520" s="58"/>
      <c r="P520" s="58"/>
      <c r="Q520" s="59"/>
      <c r="R520" s="57"/>
      <c r="S520" s="49"/>
      <c r="T520" s="60"/>
      <c r="U520" s="49"/>
      <c r="V520" s="61"/>
      <c r="W520" s="49"/>
      <c r="X520" s="61"/>
      <c r="Y520" s="49"/>
      <c r="Z520" s="49"/>
      <c r="AA520" s="49"/>
      <c r="AB520" s="49"/>
    </row>
    <row r="521" spans="1:28">
      <c r="A521" s="49"/>
      <c r="B521" s="53"/>
      <c r="C521" s="54"/>
      <c r="D521" s="55"/>
      <c r="E521" s="56"/>
      <c r="F521" s="57"/>
      <c r="G521" s="58"/>
      <c r="H521" s="58"/>
      <c r="I521" s="59"/>
      <c r="J521" s="59"/>
      <c r="K521" s="58"/>
      <c r="L521" s="58"/>
      <c r="M521" s="59"/>
      <c r="N521" s="57"/>
      <c r="O521" s="58"/>
      <c r="P521" s="58"/>
      <c r="Q521" s="59"/>
      <c r="R521" s="57"/>
      <c r="S521" s="49"/>
      <c r="T521" s="60"/>
      <c r="U521" s="49"/>
      <c r="V521" s="61"/>
      <c r="W521" s="49"/>
      <c r="X521" s="61"/>
      <c r="Y521" s="49"/>
      <c r="Z521" s="49"/>
      <c r="AA521" s="49"/>
      <c r="AB521" s="49"/>
    </row>
    <row r="522" spans="1:28">
      <c r="A522" s="49"/>
      <c r="B522" s="53"/>
      <c r="C522" s="54"/>
      <c r="D522" s="55"/>
      <c r="E522" s="56"/>
      <c r="F522" s="57"/>
      <c r="G522" s="58"/>
      <c r="H522" s="58"/>
      <c r="I522" s="59"/>
      <c r="J522" s="59"/>
      <c r="K522" s="58"/>
      <c r="L522" s="58"/>
      <c r="M522" s="59"/>
      <c r="N522" s="57"/>
      <c r="O522" s="58"/>
      <c r="P522" s="58"/>
      <c r="Q522" s="59"/>
      <c r="R522" s="57"/>
      <c r="S522" s="49"/>
      <c r="T522" s="60"/>
      <c r="U522" s="49"/>
      <c r="V522" s="61"/>
      <c r="W522" s="49"/>
      <c r="X522" s="61"/>
      <c r="Y522" s="49"/>
      <c r="Z522" s="49"/>
      <c r="AA522" s="49"/>
      <c r="AB522" s="49"/>
    </row>
    <row r="523" spans="1:28">
      <c r="A523" s="49"/>
      <c r="B523" s="53"/>
      <c r="C523" s="54"/>
      <c r="D523" s="55"/>
      <c r="E523" s="56"/>
      <c r="F523" s="57"/>
      <c r="G523" s="58"/>
      <c r="H523" s="58"/>
      <c r="I523" s="59"/>
      <c r="J523" s="59"/>
      <c r="K523" s="58"/>
      <c r="L523" s="58"/>
      <c r="M523" s="59"/>
      <c r="N523" s="57"/>
      <c r="O523" s="58"/>
      <c r="P523" s="58"/>
      <c r="Q523" s="59"/>
      <c r="R523" s="57"/>
      <c r="S523" s="49"/>
      <c r="T523" s="60"/>
      <c r="U523" s="49"/>
      <c r="V523" s="61"/>
      <c r="W523" s="49"/>
      <c r="X523" s="61"/>
      <c r="Y523" s="49"/>
      <c r="Z523" s="49"/>
      <c r="AA523" s="49"/>
      <c r="AB523" s="49"/>
    </row>
    <row r="524" spans="1:28">
      <c r="A524" s="49"/>
      <c r="B524" s="53"/>
      <c r="C524" s="54"/>
      <c r="D524" s="55"/>
      <c r="E524" s="56"/>
      <c r="F524" s="57"/>
      <c r="G524" s="58"/>
      <c r="H524" s="58"/>
      <c r="I524" s="59"/>
      <c r="J524" s="59"/>
      <c r="K524" s="58"/>
      <c r="L524" s="58"/>
      <c r="M524" s="59"/>
      <c r="N524" s="57"/>
      <c r="O524" s="58"/>
      <c r="P524" s="58"/>
      <c r="Q524" s="59"/>
      <c r="R524" s="57"/>
      <c r="S524" s="49"/>
      <c r="T524" s="60"/>
      <c r="U524" s="49"/>
      <c r="V524" s="61"/>
      <c r="W524" s="49"/>
      <c r="X524" s="61"/>
      <c r="Y524" s="49"/>
      <c r="Z524" s="49"/>
      <c r="AA524" s="49"/>
      <c r="AB524" s="49"/>
    </row>
    <row r="525" spans="1:28">
      <c r="A525" s="49"/>
      <c r="B525" s="53"/>
      <c r="C525" s="54"/>
      <c r="D525" s="55"/>
      <c r="E525" s="56"/>
      <c r="F525" s="57"/>
      <c r="G525" s="58"/>
      <c r="H525" s="58"/>
      <c r="I525" s="59"/>
      <c r="J525" s="59"/>
      <c r="K525" s="58"/>
      <c r="L525" s="58"/>
      <c r="M525" s="59"/>
      <c r="N525" s="57"/>
      <c r="O525" s="58"/>
      <c r="P525" s="58"/>
      <c r="Q525" s="59"/>
      <c r="R525" s="57"/>
      <c r="S525" s="49"/>
      <c r="T525" s="60"/>
      <c r="U525" s="49"/>
      <c r="V525" s="61"/>
      <c r="W525" s="49"/>
      <c r="X525" s="61"/>
      <c r="Y525" s="49"/>
      <c r="Z525" s="49"/>
      <c r="AA525" s="49"/>
      <c r="AB525" s="49"/>
    </row>
    <row r="526" spans="1:28">
      <c r="A526" s="49"/>
      <c r="B526" s="53"/>
      <c r="C526" s="54"/>
      <c r="D526" s="55"/>
      <c r="E526" s="56"/>
      <c r="F526" s="57"/>
      <c r="G526" s="58"/>
      <c r="H526" s="58"/>
      <c r="I526" s="59"/>
      <c r="J526" s="59"/>
      <c r="K526" s="58"/>
      <c r="L526" s="58"/>
      <c r="M526" s="59"/>
      <c r="N526" s="57"/>
      <c r="O526" s="58"/>
      <c r="P526" s="58"/>
      <c r="Q526" s="59"/>
      <c r="R526" s="57"/>
      <c r="S526" s="49"/>
      <c r="T526" s="60"/>
      <c r="U526" s="49"/>
      <c r="V526" s="61"/>
      <c r="W526" s="49"/>
      <c r="X526" s="61"/>
      <c r="Y526" s="49"/>
      <c r="Z526" s="49"/>
      <c r="AA526" s="49"/>
      <c r="AB526" s="49"/>
    </row>
    <row r="527" spans="1:28">
      <c r="A527" s="49"/>
      <c r="B527" s="53"/>
      <c r="C527" s="54"/>
      <c r="D527" s="55"/>
      <c r="E527" s="56"/>
      <c r="F527" s="57"/>
      <c r="G527" s="58"/>
      <c r="H527" s="58"/>
      <c r="I527" s="59"/>
      <c r="J527" s="59"/>
      <c r="K527" s="58"/>
      <c r="L527" s="58"/>
      <c r="M527" s="59"/>
      <c r="N527" s="57"/>
      <c r="O527" s="58"/>
      <c r="P527" s="58"/>
      <c r="Q527" s="59"/>
      <c r="R527" s="57"/>
      <c r="S527" s="49"/>
      <c r="T527" s="60"/>
      <c r="U527" s="49"/>
      <c r="V527" s="61"/>
      <c r="W527" s="49"/>
      <c r="X527" s="61"/>
      <c r="Y527" s="49"/>
      <c r="Z527" s="49"/>
      <c r="AA527" s="49"/>
      <c r="AB527" s="49"/>
    </row>
    <row r="528" spans="1:28">
      <c r="A528" s="49"/>
      <c r="B528" s="53"/>
      <c r="C528" s="54"/>
      <c r="D528" s="55"/>
      <c r="E528" s="56"/>
      <c r="F528" s="57"/>
      <c r="G528" s="58"/>
      <c r="H528" s="58"/>
      <c r="I528" s="59"/>
      <c r="J528" s="59"/>
      <c r="K528" s="58"/>
      <c r="L528" s="58"/>
      <c r="M528" s="59"/>
      <c r="N528" s="57"/>
      <c r="O528" s="58"/>
      <c r="P528" s="58"/>
      <c r="Q528" s="59"/>
      <c r="R528" s="57"/>
      <c r="S528" s="49"/>
      <c r="T528" s="60"/>
      <c r="U528" s="49"/>
      <c r="V528" s="61"/>
      <c r="W528" s="49"/>
      <c r="X528" s="61"/>
      <c r="Y528" s="49"/>
      <c r="Z528" s="49"/>
      <c r="AA528" s="49"/>
      <c r="AB528" s="49"/>
    </row>
    <row r="529" spans="1:28">
      <c r="A529" s="49"/>
      <c r="B529" s="53"/>
      <c r="C529" s="54"/>
      <c r="D529" s="55"/>
      <c r="E529" s="56"/>
      <c r="F529" s="57"/>
      <c r="G529" s="58"/>
      <c r="H529" s="58"/>
      <c r="I529" s="59"/>
      <c r="J529" s="59"/>
      <c r="K529" s="58"/>
      <c r="L529" s="58"/>
      <c r="M529" s="59"/>
      <c r="N529" s="57"/>
      <c r="O529" s="58"/>
      <c r="P529" s="58"/>
      <c r="Q529" s="59"/>
      <c r="R529" s="57"/>
      <c r="S529" s="49"/>
      <c r="T529" s="60"/>
      <c r="U529" s="49"/>
      <c r="V529" s="61"/>
      <c r="W529" s="49"/>
      <c r="X529" s="61"/>
      <c r="Y529" s="49"/>
      <c r="Z529" s="49"/>
      <c r="AA529" s="49"/>
      <c r="AB529" s="49"/>
    </row>
    <row r="530" spans="1:28">
      <c r="A530" s="49"/>
      <c r="B530" s="53"/>
      <c r="C530" s="54"/>
      <c r="D530" s="55"/>
      <c r="E530" s="56"/>
      <c r="F530" s="57"/>
      <c r="G530" s="58"/>
      <c r="H530" s="58"/>
      <c r="I530" s="59"/>
      <c r="J530" s="59"/>
      <c r="K530" s="58"/>
      <c r="L530" s="58"/>
      <c r="M530" s="59"/>
      <c r="N530" s="57"/>
      <c r="O530" s="58"/>
      <c r="P530" s="58"/>
      <c r="Q530" s="59"/>
      <c r="R530" s="57"/>
      <c r="S530" s="49"/>
      <c r="T530" s="60"/>
      <c r="U530" s="49"/>
      <c r="V530" s="61"/>
      <c r="W530" s="49"/>
      <c r="X530" s="61"/>
      <c r="Y530" s="49"/>
      <c r="Z530" s="49"/>
      <c r="AA530" s="49"/>
      <c r="AB530" s="49"/>
    </row>
    <row r="531" spans="1:28">
      <c r="A531" s="49"/>
      <c r="B531" s="53"/>
      <c r="C531" s="54"/>
      <c r="D531" s="55"/>
      <c r="E531" s="56"/>
      <c r="F531" s="57"/>
      <c r="G531" s="58"/>
      <c r="H531" s="58"/>
      <c r="I531" s="59"/>
      <c r="J531" s="59"/>
      <c r="K531" s="58"/>
      <c r="L531" s="58"/>
      <c r="M531" s="59"/>
      <c r="N531" s="57"/>
      <c r="O531" s="58"/>
      <c r="P531" s="58"/>
      <c r="Q531" s="59"/>
      <c r="R531" s="57"/>
      <c r="S531" s="49"/>
      <c r="T531" s="60"/>
      <c r="U531" s="49"/>
      <c r="V531" s="61"/>
      <c r="W531" s="49"/>
      <c r="X531" s="61"/>
      <c r="Y531" s="49"/>
      <c r="Z531" s="49"/>
      <c r="AA531" s="49"/>
      <c r="AB531" s="49"/>
    </row>
    <row r="532" spans="1:28">
      <c r="A532" s="49"/>
      <c r="B532" s="53"/>
      <c r="C532" s="54"/>
      <c r="D532" s="55"/>
      <c r="E532" s="56"/>
      <c r="F532" s="57"/>
      <c r="G532" s="58"/>
      <c r="H532" s="58"/>
      <c r="I532" s="59"/>
      <c r="J532" s="59"/>
      <c r="K532" s="58"/>
      <c r="L532" s="58"/>
      <c r="M532" s="59"/>
      <c r="N532" s="57"/>
      <c r="O532" s="58"/>
      <c r="P532" s="58"/>
      <c r="Q532" s="59"/>
      <c r="R532" s="57"/>
      <c r="S532" s="49"/>
      <c r="T532" s="60"/>
      <c r="U532" s="49"/>
      <c r="V532" s="61"/>
      <c r="W532" s="49"/>
      <c r="X532" s="61"/>
      <c r="Y532" s="49"/>
      <c r="Z532" s="49"/>
      <c r="AA532" s="49"/>
      <c r="AB532" s="49"/>
    </row>
    <row r="533" spans="1:28">
      <c r="A533" s="49"/>
      <c r="B533" s="53"/>
      <c r="C533" s="54"/>
      <c r="D533" s="55"/>
      <c r="E533" s="56"/>
      <c r="F533" s="57"/>
      <c r="G533" s="58"/>
      <c r="H533" s="58"/>
      <c r="I533" s="59"/>
      <c r="J533" s="59"/>
      <c r="K533" s="58"/>
      <c r="L533" s="58"/>
      <c r="M533" s="59"/>
      <c r="N533" s="57"/>
      <c r="O533" s="58"/>
      <c r="P533" s="58"/>
      <c r="Q533" s="59"/>
      <c r="R533" s="57"/>
      <c r="S533" s="49"/>
      <c r="T533" s="60"/>
      <c r="U533" s="49"/>
      <c r="V533" s="61"/>
      <c r="W533" s="49"/>
      <c r="X533" s="61"/>
      <c r="Y533" s="49"/>
      <c r="Z533" s="49"/>
      <c r="AA533" s="49"/>
      <c r="AB533" s="49"/>
    </row>
    <row r="534" spans="1:28">
      <c r="A534" s="49"/>
      <c r="B534" s="53"/>
      <c r="C534" s="54"/>
      <c r="D534" s="55"/>
      <c r="E534" s="56"/>
      <c r="F534" s="57"/>
      <c r="G534" s="58"/>
      <c r="H534" s="58"/>
      <c r="I534" s="59"/>
      <c r="J534" s="59"/>
      <c r="K534" s="58"/>
      <c r="L534" s="58"/>
      <c r="M534" s="59"/>
      <c r="N534" s="57"/>
      <c r="O534" s="58"/>
      <c r="P534" s="58"/>
      <c r="Q534" s="59"/>
      <c r="R534" s="57"/>
      <c r="S534" s="49"/>
      <c r="T534" s="60"/>
      <c r="U534" s="49"/>
      <c r="V534" s="61"/>
      <c r="W534" s="49"/>
      <c r="X534" s="61"/>
      <c r="Y534" s="49"/>
      <c r="Z534" s="49"/>
      <c r="AA534" s="49"/>
      <c r="AB534" s="49"/>
    </row>
    <row r="535" spans="1:28">
      <c r="A535" s="49"/>
      <c r="B535" s="53"/>
      <c r="C535" s="54"/>
      <c r="D535" s="55"/>
      <c r="E535" s="56"/>
      <c r="F535" s="57"/>
      <c r="G535" s="58"/>
      <c r="H535" s="58"/>
      <c r="I535" s="59"/>
      <c r="J535" s="59"/>
      <c r="K535" s="58"/>
      <c r="L535" s="58"/>
      <c r="M535" s="59"/>
      <c r="N535" s="57"/>
      <c r="O535" s="58"/>
      <c r="P535" s="58"/>
      <c r="Q535" s="59"/>
      <c r="R535" s="57"/>
      <c r="S535" s="49"/>
      <c r="T535" s="60"/>
      <c r="U535" s="49"/>
      <c r="V535" s="61"/>
      <c r="W535" s="49"/>
      <c r="X535" s="61"/>
      <c r="Y535" s="49"/>
      <c r="Z535" s="49"/>
      <c r="AA535" s="49"/>
      <c r="AB535" s="49"/>
    </row>
    <row r="536" spans="1:28">
      <c r="A536" s="49"/>
      <c r="B536" s="53"/>
      <c r="C536" s="54"/>
      <c r="D536" s="55"/>
      <c r="E536" s="56"/>
      <c r="F536" s="57"/>
      <c r="G536" s="58"/>
      <c r="H536" s="58"/>
      <c r="I536" s="59"/>
      <c r="J536" s="59"/>
      <c r="K536" s="58"/>
      <c r="L536" s="58"/>
      <c r="M536" s="59"/>
      <c r="N536" s="57"/>
      <c r="O536" s="58"/>
      <c r="P536" s="58"/>
      <c r="Q536" s="59"/>
      <c r="R536" s="57"/>
      <c r="S536" s="49"/>
      <c r="T536" s="60"/>
      <c r="U536" s="49"/>
      <c r="V536" s="61"/>
      <c r="W536" s="49"/>
      <c r="X536" s="61"/>
      <c r="Y536" s="49"/>
      <c r="Z536" s="49"/>
      <c r="AA536" s="49"/>
      <c r="AB536" s="49"/>
    </row>
    <row r="537" spans="1:28">
      <c r="A537" s="49"/>
      <c r="B537" s="53"/>
      <c r="C537" s="54"/>
      <c r="D537" s="55"/>
      <c r="E537" s="56"/>
      <c r="F537" s="57"/>
      <c r="G537" s="58"/>
      <c r="H537" s="58"/>
      <c r="I537" s="59"/>
      <c r="J537" s="59"/>
      <c r="K537" s="58"/>
      <c r="L537" s="58"/>
      <c r="M537" s="59"/>
      <c r="N537" s="57"/>
      <c r="O537" s="58"/>
      <c r="P537" s="58"/>
      <c r="Q537" s="59"/>
      <c r="R537" s="57"/>
      <c r="S537" s="49"/>
      <c r="T537" s="60"/>
      <c r="U537" s="49"/>
      <c r="V537" s="61"/>
      <c r="W537" s="49"/>
      <c r="X537" s="61"/>
      <c r="Y537" s="49"/>
      <c r="Z537" s="49"/>
      <c r="AA537" s="49"/>
      <c r="AB537" s="49"/>
    </row>
    <row r="538" spans="1:28">
      <c r="A538" s="49"/>
      <c r="B538" s="53"/>
      <c r="C538" s="54"/>
      <c r="D538" s="55"/>
      <c r="E538" s="56"/>
      <c r="F538" s="57"/>
      <c r="G538" s="58"/>
      <c r="H538" s="58"/>
      <c r="I538" s="59"/>
      <c r="J538" s="59"/>
      <c r="K538" s="58"/>
      <c r="L538" s="58"/>
      <c r="M538" s="59"/>
      <c r="N538" s="57"/>
      <c r="O538" s="58"/>
      <c r="P538" s="58"/>
      <c r="Q538" s="59"/>
      <c r="R538" s="57"/>
      <c r="S538" s="49"/>
      <c r="T538" s="60"/>
      <c r="U538" s="49"/>
      <c r="V538" s="61"/>
      <c r="W538" s="49"/>
      <c r="X538" s="61"/>
      <c r="Y538" s="49"/>
      <c r="Z538" s="49"/>
      <c r="AA538" s="49"/>
      <c r="AB538" s="49"/>
    </row>
    <row r="539" spans="1:28">
      <c r="A539" s="49"/>
      <c r="B539" s="53"/>
      <c r="C539" s="54"/>
      <c r="D539" s="55"/>
      <c r="E539" s="56"/>
      <c r="F539" s="57"/>
      <c r="G539" s="58"/>
      <c r="H539" s="58"/>
      <c r="I539" s="59"/>
      <c r="J539" s="59"/>
      <c r="K539" s="58"/>
      <c r="L539" s="58"/>
      <c r="M539" s="59"/>
      <c r="N539" s="57"/>
      <c r="O539" s="58"/>
      <c r="P539" s="58"/>
      <c r="Q539" s="59"/>
      <c r="R539" s="57"/>
      <c r="S539" s="49"/>
      <c r="T539" s="60"/>
      <c r="U539" s="49"/>
      <c r="V539" s="61"/>
      <c r="W539" s="49"/>
      <c r="X539" s="61"/>
      <c r="Y539" s="49"/>
      <c r="Z539" s="49"/>
      <c r="AA539" s="49"/>
      <c r="AB539" s="49"/>
    </row>
    <row r="540" spans="1:28">
      <c r="A540" s="49"/>
      <c r="B540" s="53"/>
      <c r="C540" s="54"/>
      <c r="D540" s="55"/>
      <c r="E540" s="56"/>
      <c r="F540" s="57"/>
      <c r="G540" s="58"/>
      <c r="H540" s="58"/>
      <c r="I540" s="59"/>
      <c r="J540" s="59"/>
      <c r="K540" s="58"/>
      <c r="L540" s="58"/>
      <c r="M540" s="59"/>
      <c r="N540" s="57"/>
      <c r="O540" s="58"/>
      <c r="P540" s="58"/>
      <c r="Q540" s="59"/>
      <c r="R540" s="57"/>
      <c r="S540" s="49"/>
      <c r="T540" s="60"/>
      <c r="U540" s="49"/>
      <c r="V540" s="61"/>
      <c r="W540" s="49"/>
      <c r="X540" s="61"/>
      <c r="Y540" s="49"/>
      <c r="Z540" s="49"/>
      <c r="AA540" s="49"/>
      <c r="AB540" s="49"/>
    </row>
    <row r="541" spans="1:28">
      <c r="A541" s="49"/>
      <c r="B541" s="53"/>
      <c r="C541" s="54"/>
      <c r="D541" s="55"/>
      <c r="E541" s="56"/>
      <c r="F541" s="57"/>
      <c r="G541" s="58"/>
      <c r="H541" s="58"/>
      <c r="I541" s="59"/>
      <c r="J541" s="59"/>
      <c r="K541" s="58"/>
      <c r="L541" s="58"/>
      <c r="M541" s="59"/>
      <c r="N541" s="57"/>
      <c r="O541" s="58"/>
      <c r="P541" s="58"/>
      <c r="Q541" s="59"/>
      <c r="R541" s="57"/>
      <c r="S541" s="49"/>
      <c r="T541" s="60"/>
      <c r="U541" s="49"/>
      <c r="V541" s="61"/>
      <c r="W541" s="49"/>
      <c r="X541" s="61"/>
      <c r="Y541" s="49"/>
      <c r="Z541" s="49"/>
      <c r="AA541" s="49"/>
      <c r="AB541" s="49"/>
    </row>
    <row r="542" spans="1:28">
      <c r="A542" s="49"/>
      <c r="B542" s="53"/>
      <c r="C542" s="54"/>
      <c r="D542" s="55"/>
      <c r="E542" s="56"/>
      <c r="F542" s="57"/>
      <c r="G542" s="58"/>
      <c r="H542" s="58"/>
      <c r="I542" s="59"/>
      <c r="J542" s="59"/>
      <c r="K542" s="58"/>
      <c r="L542" s="58"/>
      <c r="M542" s="59"/>
      <c r="N542" s="57"/>
      <c r="O542" s="58"/>
      <c r="P542" s="58"/>
      <c r="Q542" s="59"/>
      <c r="R542" s="57"/>
      <c r="S542" s="49"/>
      <c r="T542" s="60"/>
      <c r="U542" s="49"/>
      <c r="V542" s="61"/>
      <c r="W542" s="49"/>
      <c r="X542" s="61"/>
      <c r="Y542" s="49"/>
      <c r="Z542" s="49"/>
      <c r="AA542" s="49"/>
      <c r="AB542" s="49"/>
    </row>
    <row r="543" spans="1:28">
      <c r="A543" s="49"/>
      <c r="B543" s="53"/>
      <c r="C543" s="54"/>
      <c r="D543" s="55"/>
      <c r="E543" s="56"/>
      <c r="F543" s="57"/>
      <c r="G543" s="58"/>
      <c r="H543" s="58"/>
      <c r="I543" s="59"/>
      <c r="J543" s="59"/>
      <c r="K543" s="58"/>
      <c r="L543" s="58"/>
      <c r="M543" s="59"/>
      <c r="N543" s="57"/>
      <c r="O543" s="58"/>
      <c r="P543" s="58"/>
      <c r="Q543" s="59"/>
      <c r="R543" s="57"/>
      <c r="S543" s="49"/>
      <c r="T543" s="60"/>
      <c r="U543" s="49"/>
      <c r="V543" s="61"/>
      <c r="W543" s="49"/>
      <c r="X543" s="61"/>
      <c r="Y543" s="49"/>
      <c r="Z543" s="49"/>
      <c r="AA543" s="49"/>
      <c r="AB543" s="49"/>
    </row>
    <row r="544" spans="1:28">
      <c r="A544" s="49"/>
      <c r="B544" s="53"/>
      <c r="C544" s="54"/>
      <c r="D544" s="55"/>
      <c r="E544" s="56"/>
      <c r="F544" s="57"/>
      <c r="G544" s="58"/>
      <c r="H544" s="58"/>
      <c r="I544" s="59"/>
      <c r="J544" s="59"/>
      <c r="K544" s="58"/>
      <c r="L544" s="58"/>
      <c r="M544" s="59"/>
      <c r="N544" s="57"/>
      <c r="O544" s="58"/>
      <c r="P544" s="58"/>
      <c r="Q544" s="59"/>
      <c r="R544" s="57"/>
      <c r="S544" s="49"/>
      <c r="T544" s="60"/>
      <c r="U544" s="49"/>
      <c r="V544" s="61"/>
      <c r="W544" s="49"/>
      <c r="X544" s="61"/>
      <c r="Y544" s="49"/>
      <c r="Z544" s="49"/>
      <c r="AA544" s="49"/>
      <c r="AB544" s="49"/>
    </row>
    <row r="545" spans="1:28">
      <c r="A545" s="49"/>
      <c r="B545" s="53"/>
      <c r="C545" s="54"/>
      <c r="D545" s="55"/>
      <c r="E545" s="56"/>
      <c r="F545" s="57"/>
      <c r="G545" s="58"/>
      <c r="H545" s="58"/>
      <c r="I545" s="59"/>
      <c r="J545" s="59"/>
      <c r="K545" s="58"/>
      <c r="L545" s="58"/>
      <c r="M545" s="59"/>
      <c r="N545" s="57"/>
      <c r="O545" s="58"/>
      <c r="P545" s="58"/>
      <c r="Q545" s="59"/>
      <c r="R545" s="57"/>
      <c r="S545" s="49"/>
      <c r="T545" s="60"/>
      <c r="U545" s="49"/>
      <c r="V545" s="61"/>
      <c r="W545" s="49"/>
      <c r="X545" s="61"/>
      <c r="Y545" s="49"/>
      <c r="Z545" s="49"/>
      <c r="AA545" s="49"/>
      <c r="AB545" s="49"/>
    </row>
    <row r="546" spans="1:28">
      <c r="A546" s="49"/>
      <c r="B546" s="53"/>
      <c r="C546" s="54"/>
      <c r="D546" s="55"/>
      <c r="E546" s="56"/>
      <c r="F546" s="57"/>
      <c r="G546" s="58"/>
      <c r="H546" s="58"/>
      <c r="I546" s="59"/>
      <c r="J546" s="59"/>
      <c r="K546" s="58"/>
      <c r="L546" s="58"/>
      <c r="M546" s="59"/>
      <c r="N546" s="57"/>
      <c r="O546" s="58"/>
      <c r="P546" s="58"/>
      <c r="Q546" s="59"/>
      <c r="R546" s="57"/>
      <c r="S546" s="49"/>
      <c r="T546" s="60"/>
      <c r="U546" s="49"/>
      <c r="V546" s="61"/>
      <c r="W546" s="49"/>
      <c r="X546" s="61"/>
      <c r="Y546" s="49"/>
      <c r="Z546" s="49"/>
      <c r="AA546" s="49"/>
      <c r="AB546" s="49"/>
    </row>
    <row r="547" spans="1:28">
      <c r="A547" s="49"/>
      <c r="B547" s="53"/>
      <c r="C547" s="54"/>
      <c r="D547" s="55"/>
      <c r="E547" s="56"/>
      <c r="F547" s="57"/>
      <c r="G547" s="58"/>
      <c r="H547" s="58"/>
      <c r="I547" s="59"/>
      <c r="J547" s="59"/>
      <c r="K547" s="58"/>
      <c r="L547" s="58"/>
      <c r="M547" s="59"/>
      <c r="N547" s="57"/>
      <c r="O547" s="58"/>
      <c r="P547" s="58"/>
      <c r="Q547" s="59"/>
      <c r="R547" s="57"/>
      <c r="S547" s="49"/>
      <c r="T547" s="60"/>
      <c r="U547" s="49"/>
      <c r="V547" s="61"/>
      <c r="W547" s="49"/>
      <c r="X547" s="61"/>
      <c r="Y547" s="49"/>
      <c r="Z547" s="49"/>
      <c r="AA547" s="49"/>
      <c r="AB547" s="49"/>
    </row>
    <row r="548" spans="1:28">
      <c r="A548" s="49"/>
      <c r="B548" s="53"/>
      <c r="C548" s="54"/>
      <c r="D548" s="55"/>
      <c r="E548" s="56"/>
      <c r="F548" s="57"/>
      <c r="G548" s="58"/>
      <c r="H548" s="58"/>
      <c r="I548" s="59"/>
      <c r="J548" s="59"/>
      <c r="K548" s="58"/>
      <c r="L548" s="58"/>
      <c r="M548" s="59"/>
      <c r="N548" s="57"/>
      <c r="O548" s="58"/>
      <c r="P548" s="58"/>
      <c r="Q548" s="59"/>
      <c r="R548" s="57"/>
      <c r="S548" s="49"/>
      <c r="T548" s="60"/>
      <c r="U548" s="49"/>
      <c r="V548" s="61"/>
      <c r="W548" s="49"/>
      <c r="X548" s="61"/>
      <c r="Y548" s="49"/>
      <c r="Z548" s="49"/>
      <c r="AA548" s="49"/>
      <c r="AB548" s="49"/>
    </row>
    <row r="549" spans="1:28">
      <c r="A549" s="49"/>
      <c r="B549" s="53"/>
      <c r="C549" s="54"/>
      <c r="D549" s="55"/>
      <c r="E549" s="56"/>
      <c r="F549" s="57"/>
      <c r="G549" s="58"/>
      <c r="H549" s="58"/>
      <c r="I549" s="59"/>
      <c r="J549" s="59"/>
      <c r="K549" s="58"/>
      <c r="L549" s="58"/>
      <c r="M549" s="59"/>
      <c r="N549" s="57"/>
      <c r="O549" s="58"/>
      <c r="P549" s="58"/>
      <c r="Q549" s="59"/>
      <c r="R549" s="57"/>
      <c r="S549" s="49"/>
      <c r="T549" s="60"/>
      <c r="U549" s="49"/>
      <c r="V549" s="61"/>
      <c r="W549" s="49"/>
      <c r="X549" s="61"/>
      <c r="Y549" s="49"/>
      <c r="Z549" s="49"/>
      <c r="AA549" s="49"/>
      <c r="AB549" s="49"/>
    </row>
    <row r="550" spans="1:28">
      <c r="A550" s="49"/>
      <c r="B550" s="53"/>
      <c r="C550" s="54"/>
      <c r="D550" s="55"/>
      <c r="E550" s="56"/>
      <c r="F550" s="57"/>
      <c r="G550" s="58"/>
      <c r="H550" s="58"/>
      <c r="I550" s="59"/>
      <c r="J550" s="59"/>
      <c r="K550" s="58"/>
      <c r="L550" s="58"/>
      <c r="M550" s="59"/>
      <c r="N550" s="57"/>
      <c r="O550" s="58"/>
      <c r="P550" s="58"/>
      <c r="Q550" s="59"/>
      <c r="R550" s="57"/>
      <c r="S550" s="49"/>
      <c r="T550" s="60"/>
      <c r="U550" s="49"/>
      <c r="V550" s="61"/>
      <c r="W550" s="49"/>
      <c r="X550" s="61"/>
      <c r="Y550" s="49"/>
      <c r="Z550" s="49"/>
      <c r="AA550" s="49"/>
      <c r="AB550" s="49"/>
    </row>
    <row r="551" spans="1:28">
      <c r="A551" s="49"/>
      <c r="B551" s="53"/>
      <c r="C551" s="54"/>
      <c r="D551" s="55"/>
      <c r="E551" s="56"/>
      <c r="F551" s="57"/>
      <c r="G551" s="58"/>
      <c r="H551" s="58"/>
      <c r="I551" s="59"/>
      <c r="J551" s="59"/>
      <c r="K551" s="58"/>
      <c r="L551" s="58"/>
      <c r="M551" s="59"/>
      <c r="N551" s="57"/>
      <c r="O551" s="58"/>
      <c r="P551" s="58"/>
      <c r="Q551" s="59"/>
      <c r="R551" s="57"/>
      <c r="S551" s="49"/>
      <c r="T551" s="60"/>
      <c r="U551" s="49"/>
      <c r="V551" s="61"/>
      <c r="W551" s="49"/>
      <c r="X551" s="61"/>
      <c r="Y551" s="49"/>
      <c r="Z551" s="49"/>
      <c r="AA551" s="49"/>
      <c r="AB551" s="49"/>
    </row>
    <row r="552" spans="1:28">
      <c r="A552" s="49"/>
      <c r="B552" s="53"/>
      <c r="C552" s="54"/>
      <c r="D552" s="55"/>
      <c r="E552" s="56"/>
      <c r="F552" s="57"/>
      <c r="G552" s="58"/>
      <c r="H552" s="58"/>
      <c r="I552" s="59"/>
      <c r="J552" s="59"/>
      <c r="K552" s="58"/>
      <c r="L552" s="58"/>
      <c r="M552" s="59"/>
      <c r="N552" s="57"/>
      <c r="O552" s="58"/>
      <c r="P552" s="58"/>
      <c r="Q552" s="59"/>
      <c r="R552" s="57"/>
      <c r="S552" s="49"/>
      <c r="T552" s="60"/>
      <c r="U552" s="49"/>
      <c r="V552" s="61"/>
      <c r="W552" s="49"/>
      <c r="X552" s="61"/>
      <c r="Y552" s="49"/>
      <c r="Z552" s="49"/>
      <c r="AA552" s="49"/>
      <c r="AB552" s="49"/>
    </row>
    <row r="553" spans="1:28">
      <c r="A553" s="49"/>
      <c r="B553" s="53"/>
      <c r="C553" s="54"/>
      <c r="D553" s="55"/>
      <c r="E553" s="56"/>
      <c r="F553" s="57"/>
      <c r="G553" s="58"/>
      <c r="H553" s="58"/>
      <c r="I553" s="59"/>
      <c r="J553" s="59"/>
      <c r="K553" s="58"/>
      <c r="L553" s="58"/>
      <c r="M553" s="59"/>
      <c r="N553" s="57"/>
      <c r="O553" s="58"/>
      <c r="P553" s="58"/>
      <c r="Q553" s="59"/>
      <c r="R553" s="57"/>
      <c r="S553" s="49"/>
      <c r="T553" s="60"/>
      <c r="U553" s="49"/>
      <c r="V553" s="61"/>
      <c r="W553" s="49"/>
      <c r="X553" s="61"/>
      <c r="Y553" s="49"/>
      <c r="Z553" s="49"/>
      <c r="AA553" s="49"/>
      <c r="AB553" s="49"/>
    </row>
    <row r="554" spans="1:28">
      <c r="A554" s="49"/>
      <c r="B554" s="53"/>
      <c r="C554" s="54"/>
      <c r="D554" s="55"/>
      <c r="E554" s="56"/>
      <c r="F554" s="57"/>
      <c r="G554" s="58"/>
      <c r="H554" s="58"/>
      <c r="I554" s="59"/>
      <c r="J554" s="59"/>
      <c r="K554" s="58"/>
      <c r="L554" s="58"/>
      <c r="M554" s="59"/>
      <c r="N554" s="57"/>
      <c r="O554" s="58"/>
      <c r="P554" s="58"/>
      <c r="Q554" s="59"/>
      <c r="R554" s="57"/>
      <c r="S554" s="49"/>
      <c r="T554" s="60"/>
      <c r="U554" s="49"/>
      <c r="V554" s="61"/>
      <c r="W554" s="49"/>
      <c r="X554" s="61"/>
      <c r="Y554" s="49"/>
      <c r="Z554" s="49"/>
      <c r="AA554" s="49"/>
      <c r="AB554" s="49"/>
    </row>
    <row r="555" spans="1:28">
      <c r="A555" s="49"/>
      <c r="B555" s="53"/>
      <c r="C555" s="54"/>
      <c r="D555" s="55"/>
      <c r="E555" s="56"/>
      <c r="F555" s="57"/>
      <c r="G555" s="58"/>
      <c r="H555" s="58"/>
      <c r="I555" s="59"/>
      <c r="J555" s="59"/>
      <c r="K555" s="58"/>
      <c r="L555" s="58"/>
      <c r="M555" s="59"/>
      <c r="N555" s="57"/>
      <c r="O555" s="58"/>
      <c r="P555" s="58"/>
      <c r="Q555" s="59"/>
      <c r="R555" s="57"/>
      <c r="S555" s="49"/>
      <c r="T555" s="60"/>
      <c r="U555" s="49"/>
      <c r="V555" s="61"/>
      <c r="W555" s="49"/>
      <c r="X555" s="61"/>
      <c r="Y555" s="49"/>
      <c r="Z555" s="49"/>
      <c r="AA555" s="49"/>
      <c r="AB555" s="49"/>
    </row>
    <row r="556" spans="1:28">
      <c r="A556" s="49"/>
      <c r="B556" s="53"/>
      <c r="C556" s="54"/>
      <c r="D556" s="55"/>
      <c r="E556" s="56"/>
      <c r="F556" s="57"/>
      <c r="G556" s="58"/>
      <c r="H556" s="58"/>
      <c r="I556" s="59"/>
      <c r="J556" s="59"/>
      <c r="K556" s="58"/>
      <c r="L556" s="58"/>
      <c r="M556" s="59"/>
      <c r="N556" s="57"/>
      <c r="O556" s="58"/>
      <c r="P556" s="58"/>
      <c r="Q556" s="59"/>
      <c r="R556" s="57"/>
      <c r="S556" s="49"/>
      <c r="T556" s="60"/>
      <c r="U556" s="49"/>
      <c r="V556" s="61"/>
      <c r="W556" s="49"/>
      <c r="X556" s="61"/>
      <c r="Y556" s="49"/>
      <c r="Z556" s="49"/>
      <c r="AA556" s="49"/>
      <c r="AB556" s="49"/>
    </row>
    <row r="557" spans="1:28">
      <c r="A557" s="49"/>
      <c r="B557" s="53"/>
      <c r="C557" s="54"/>
      <c r="D557" s="55"/>
      <c r="E557" s="56"/>
      <c r="F557" s="57"/>
      <c r="G557" s="58"/>
      <c r="H557" s="58"/>
      <c r="I557" s="59"/>
      <c r="J557" s="59"/>
      <c r="K557" s="58"/>
      <c r="L557" s="58"/>
      <c r="M557" s="59"/>
      <c r="N557" s="57"/>
      <c r="O557" s="58"/>
      <c r="P557" s="58"/>
      <c r="Q557" s="59"/>
      <c r="R557" s="57"/>
      <c r="S557" s="49"/>
      <c r="T557" s="60"/>
      <c r="U557" s="49"/>
      <c r="V557" s="61"/>
      <c r="W557" s="49"/>
      <c r="X557" s="61"/>
      <c r="Y557" s="49"/>
      <c r="Z557" s="49"/>
      <c r="AA557" s="49"/>
      <c r="AB557" s="49"/>
    </row>
    <row r="558" spans="1:28">
      <c r="A558" s="49"/>
      <c r="B558" s="53"/>
      <c r="C558" s="54"/>
      <c r="D558" s="55"/>
      <c r="E558" s="56"/>
      <c r="F558" s="57"/>
      <c r="G558" s="58"/>
      <c r="H558" s="58"/>
      <c r="I558" s="59"/>
      <c r="J558" s="59"/>
      <c r="K558" s="58"/>
      <c r="L558" s="58"/>
      <c r="M558" s="59"/>
      <c r="N558" s="57"/>
      <c r="O558" s="58"/>
      <c r="P558" s="58"/>
      <c r="Q558" s="59"/>
      <c r="R558" s="57"/>
      <c r="S558" s="49"/>
      <c r="T558" s="60"/>
      <c r="U558" s="49"/>
      <c r="V558" s="61"/>
      <c r="W558" s="49"/>
      <c r="X558" s="61"/>
      <c r="Y558" s="49"/>
      <c r="Z558" s="49"/>
      <c r="AA558" s="49"/>
      <c r="AB558" s="49"/>
    </row>
    <row r="559" spans="1:28">
      <c r="A559" s="49"/>
      <c r="B559" s="53"/>
      <c r="C559" s="54"/>
      <c r="D559" s="55"/>
      <c r="E559" s="56"/>
      <c r="F559" s="57"/>
      <c r="G559" s="58"/>
      <c r="H559" s="58"/>
      <c r="I559" s="59"/>
      <c r="J559" s="59"/>
      <c r="K559" s="58"/>
      <c r="L559" s="58"/>
      <c r="M559" s="59"/>
      <c r="N559" s="57"/>
      <c r="O559" s="58"/>
      <c r="P559" s="58"/>
      <c r="Q559" s="59"/>
      <c r="R559" s="57"/>
      <c r="S559" s="49"/>
      <c r="T559" s="60"/>
      <c r="U559" s="49"/>
      <c r="V559" s="61"/>
      <c r="W559" s="49"/>
      <c r="X559" s="61"/>
      <c r="Y559" s="49"/>
      <c r="Z559" s="49"/>
      <c r="AA559" s="49"/>
      <c r="AB559" s="49"/>
    </row>
    <row r="560" spans="1:28">
      <c r="A560" s="49"/>
      <c r="B560" s="53"/>
      <c r="C560" s="54"/>
      <c r="D560" s="55"/>
      <c r="E560" s="56"/>
      <c r="F560" s="57"/>
      <c r="G560" s="58"/>
      <c r="H560" s="58"/>
      <c r="I560" s="59"/>
      <c r="J560" s="59"/>
      <c r="K560" s="58"/>
      <c r="L560" s="58"/>
      <c r="M560" s="59"/>
      <c r="N560" s="57"/>
      <c r="O560" s="58"/>
      <c r="P560" s="58"/>
      <c r="Q560" s="59"/>
      <c r="R560" s="57"/>
      <c r="S560" s="49"/>
      <c r="T560" s="60"/>
      <c r="U560" s="49"/>
      <c r="V560" s="61"/>
      <c r="W560" s="49"/>
      <c r="X560" s="61"/>
      <c r="Y560" s="49"/>
      <c r="Z560" s="49"/>
      <c r="AA560" s="49"/>
      <c r="AB560" s="49"/>
    </row>
    <row r="561" spans="1:28">
      <c r="A561" s="49"/>
      <c r="B561" s="53"/>
      <c r="C561" s="54"/>
      <c r="D561" s="55"/>
      <c r="E561" s="56"/>
      <c r="F561" s="57"/>
      <c r="G561" s="58"/>
      <c r="H561" s="58"/>
      <c r="I561" s="59"/>
      <c r="J561" s="59"/>
      <c r="K561" s="58"/>
      <c r="L561" s="58"/>
      <c r="M561" s="59"/>
      <c r="N561" s="57"/>
      <c r="O561" s="58"/>
      <c r="P561" s="58"/>
      <c r="Q561" s="59"/>
      <c r="R561" s="57"/>
      <c r="S561" s="49"/>
      <c r="T561" s="60"/>
      <c r="U561" s="49"/>
      <c r="V561" s="61"/>
      <c r="W561" s="49"/>
      <c r="X561" s="61"/>
      <c r="Y561" s="49"/>
      <c r="Z561" s="49"/>
      <c r="AA561" s="49"/>
      <c r="AB561" s="49"/>
    </row>
    <row r="562" spans="1:28">
      <c r="A562" s="49"/>
      <c r="B562" s="53"/>
      <c r="C562" s="54"/>
      <c r="D562" s="55"/>
      <c r="E562" s="56"/>
      <c r="F562" s="57"/>
      <c r="G562" s="58"/>
      <c r="H562" s="58"/>
      <c r="I562" s="59"/>
      <c r="J562" s="59"/>
      <c r="K562" s="58"/>
      <c r="L562" s="58"/>
      <c r="M562" s="59"/>
      <c r="N562" s="57"/>
      <c r="O562" s="58"/>
      <c r="P562" s="58"/>
      <c r="Q562" s="59"/>
      <c r="R562" s="57"/>
      <c r="S562" s="49"/>
      <c r="T562" s="60"/>
      <c r="U562" s="49"/>
      <c r="V562" s="61"/>
      <c r="W562" s="49"/>
      <c r="X562" s="61"/>
      <c r="Y562" s="49"/>
      <c r="Z562" s="49"/>
      <c r="AA562" s="49"/>
      <c r="AB562" s="49"/>
    </row>
    <row r="563" spans="1:28">
      <c r="A563" s="49"/>
      <c r="B563" s="53"/>
      <c r="C563" s="54"/>
      <c r="D563" s="55"/>
      <c r="E563" s="56"/>
      <c r="F563" s="57"/>
      <c r="G563" s="58"/>
      <c r="H563" s="58"/>
      <c r="I563" s="59"/>
      <c r="J563" s="59"/>
      <c r="K563" s="58"/>
      <c r="L563" s="58"/>
      <c r="M563" s="59"/>
      <c r="N563" s="57"/>
      <c r="O563" s="58"/>
      <c r="P563" s="58"/>
      <c r="Q563" s="59"/>
      <c r="R563" s="57"/>
      <c r="S563" s="49"/>
      <c r="T563" s="60"/>
      <c r="U563" s="49"/>
      <c r="V563" s="61"/>
      <c r="W563" s="49"/>
      <c r="X563" s="61"/>
      <c r="Y563" s="49"/>
      <c r="Z563" s="49"/>
      <c r="AA563" s="49"/>
      <c r="AB563" s="49"/>
    </row>
    <row r="564" spans="1:28">
      <c r="A564" s="49"/>
      <c r="B564" s="53"/>
      <c r="C564" s="54"/>
      <c r="D564" s="55"/>
      <c r="E564" s="56"/>
      <c r="F564" s="57"/>
      <c r="G564" s="58"/>
      <c r="H564" s="58"/>
      <c r="I564" s="59"/>
      <c r="J564" s="59"/>
      <c r="K564" s="58"/>
      <c r="L564" s="58"/>
      <c r="M564" s="59"/>
      <c r="N564" s="57"/>
      <c r="O564" s="58"/>
      <c r="P564" s="58"/>
      <c r="Q564" s="59"/>
      <c r="R564" s="57"/>
      <c r="S564" s="49"/>
      <c r="T564" s="60"/>
      <c r="U564" s="49"/>
      <c r="V564" s="61"/>
      <c r="W564" s="49"/>
      <c r="X564" s="61"/>
      <c r="Y564" s="49"/>
      <c r="Z564" s="49"/>
      <c r="AA564" s="49"/>
      <c r="AB564" s="49"/>
    </row>
    <row r="565" spans="1:28">
      <c r="A565" s="49"/>
      <c r="B565" s="53"/>
      <c r="C565" s="54"/>
      <c r="D565" s="55"/>
      <c r="E565" s="56"/>
      <c r="F565" s="57"/>
      <c r="G565" s="58"/>
      <c r="H565" s="58"/>
      <c r="I565" s="59"/>
      <c r="J565" s="59"/>
      <c r="K565" s="58"/>
      <c r="L565" s="58"/>
      <c r="M565" s="59"/>
      <c r="N565" s="57"/>
      <c r="O565" s="58"/>
      <c r="P565" s="58"/>
      <c r="Q565" s="59"/>
      <c r="R565" s="57"/>
      <c r="S565" s="49"/>
      <c r="T565" s="60"/>
      <c r="U565" s="49"/>
      <c r="V565" s="61"/>
      <c r="W565" s="49"/>
      <c r="X565" s="61"/>
      <c r="Y565" s="49"/>
      <c r="Z565" s="49"/>
      <c r="AA565" s="49"/>
      <c r="AB565" s="49"/>
    </row>
    <row r="566" spans="1:28">
      <c r="A566" s="49"/>
      <c r="B566" s="53"/>
      <c r="C566" s="54"/>
      <c r="D566" s="55"/>
      <c r="E566" s="56"/>
      <c r="F566" s="57"/>
      <c r="G566" s="58"/>
      <c r="H566" s="58"/>
      <c r="I566" s="59"/>
      <c r="J566" s="59"/>
      <c r="K566" s="58"/>
      <c r="L566" s="58"/>
      <c r="M566" s="59"/>
      <c r="N566" s="57"/>
      <c r="O566" s="58"/>
      <c r="P566" s="58"/>
      <c r="Q566" s="59"/>
      <c r="R566" s="57"/>
      <c r="S566" s="49"/>
      <c r="T566" s="60"/>
      <c r="U566" s="49"/>
      <c r="V566" s="61"/>
      <c r="W566" s="49"/>
      <c r="X566" s="61"/>
      <c r="Y566" s="49"/>
      <c r="Z566" s="49"/>
      <c r="AA566" s="49"/>
      <c r="AB566" s="49"/>
    </row>
    <row r="567" spans="1:28">
      <c r="A567" s="49"/>
      <c r="B567" s="53"/>
      <c r="C567" s="54"/>
      <c r="D567" s="55"/>
      <c r="E567" s="56"/>
      <c r="F567" s="57"/>
      <c r="G567" s="58"/>
      <c r="H567" s="58"/>
      <c r="I567" s="59"/>
      <c r="J567" s="59"/>
      <c r="K567" s="58"/>
      <c r="L567" s="58"/>
      <c r="M567" s="59"/>
      <c r="N567" s="57"/>
      <c r="O567" s="58"/>
      <c r="P567" s="58"/>
      <c r="Q567" s="59"/>
      <c r="R567" s="57"/>
      <c r="S567" s="49"/>
      <c r="T567" s="60"/>
      <c r="U567" s="49"/>
      <c r="V567" s="61"/>
      <c r="W567" s="49"/>
      <c r="X567" s="61"/>
      <c r="Y567" s="49"/>
      <c r="Z567" s="49"/>
      <c r="AA567" s="49"/>
      <c r="AB567" s="49"/>
    </row>
    <row r="568" spans="1:28">
      <c r="A568" s="49"/>
      <c r="B568" s="53"/>
      <c r="C568" s="54"/>
      <c r="D568" s="55"/>
      <c r="E568" s="56"/>
      <c r="F568" s="57"/>
      <c r="G568" s="58"/>
      <c r="H568" s="58"/>
      <c r="I568" s="59"/>
      <c r="J568" s="59"/>
      <c r="K568" s="58"/>
      <c r="L568" s="58"/>
      <c r="M568" s="59"/>
      <c r="N568" s="57"/>
      <c r="O568" s="58"/>
      <c r="P568" s="58"/>
      <c r="Q568" s="59"/>
      <c r="R568" s="57"/>
      <c r="S568" s="49"/>
      <c r="T568" s="60"/>
      <c r="U568" s="49"/>
      <c r="V568" s="61"/>
      <c r="W568" s="49"/>
      <c r="X568" s="61"/>
      <c r="Y568" s="49"/>
      <c r="Z568" s="49"/>
      <c r="AA568" s="49"/>
      <c r="AB568" s="49"/>
    </row>
    <row r="569" spans="1:28">
      <c r="A569" s="49"/>
      <c r="B569" s="53"/>
      <c r="C569" s="54"/>
      <c r="D569" s="55"/>
      <c r="E569" s="56"/>
      <c r="F569" s="57"/>
      <c r="G569" s="58"/>
      <c r="H569" s="58"/>
      <c r="I569" s="59"/>
      <c r="J569" s="59"/>
      <c r="K569" s="58"/>
      <c r="L569" s="58"/>
      <c r="M569" s="59"/>
      <c r="N569" s="57"/>
      <c r="O569" s="58"/>
      <c r="P569" s="58"/>
      <c r="Q569" s="59"/>
      <c r="R569" s="57"/>
      <c r="S569" s="49"/>
      <c r="T569" s="60"/>
      <c r="U569" s="49"/>
      <c r="V569" s="61"/>
      <c r="W569" s="49"/>
      <c r="X569" s="61"/>
      <c r="Y569" s="49"/>
      <c r="Z569" s="49"/>
      <c r="AA569" s="49"/>
      <c r="AB569" s="49"/>
    </row>
    <row r="570" spans="1:28">
      <c r="A570" s="49"/>
      <c r="B570" s="53"/>
      <c r="C570" s="54"/>
      <c r="D570" s="55"/>
      <c r="E570" s="56"/>
      <c r="F570" s="57"/>
      <c r="G570" s="58"/>
      <c r="H570" s="58"/>
      <c r="I570" s="59"/>
      <c r="J570" s="59"/>
      <c r="K570" s="58"/>
      <c r="L570" s="58"/>
      <c r="M570" s="59"/>
      <c r="N570" s="57"/>
      <c r="O570" s="58"/>
      <c r="P570" s="58"/>
      <c r="Q570" s="59"/>
      <c r="R570" s="57"/>
      <c r="S570" s="49"/>
      <c r="T570" s="60"/>
      <c r="U570" s="49"/>
      <c r="V570" s="61"/>
      <c r="W570" s="49"/>
      <c r="X570" s="61"/>
      <c r="Y570" s="49"/>
      <c r="Z570" s="49"/>
      <c r="AA570" s="49"/>
      <c r="AB570" s="49"/>
    </row>
    <row r="571" spans="1:28">
      <c r="A571" s="49"/>
      <c r="B571" s="53"/>
      <c r="C571" s="54"/>
      <c r="D571" s="55"/>
      <c r="E571" s="56"/>
      <c r="F571" s="57"/>
      <c r="G571" s="58"/>
      <c r="H571" s="58"/>
      <c r="I571" s="59"/>
      <c r="J571" s="59"/>
      <c r="K571" s="58"/>
      <c r="L571" s="58"/>
      <c r="M571" s="59"/>
      <c r="N571" s="57"/>
      <c r="O571" s="58"/>
      <c r="P571" s="58"/>
      <c r="Q571" s="59"/>
      <c r="R571" s="57"/>
      <c r="S571" s="49"/>
      <c r="T571" s="60"/>
      <c r="U571" s="49"/>
      <c r="V571" s="61"/>
      <c r="W571" s="49"/>
      <c r="X571" s="61"/>
      <c r="Y571" s="49"/>
      <c r="Z571" s="49"/>
      <c r="AA571" s="49"/>
      <c r="AB571" s="49"/>
    </row>
    <row r="572" spans="1:28">
      <c r="A572" s="49"/>
      <c r="B572" s="53"/>
      <c r="C572" s="54"/>
      <c r="D572" s="55"/>
      <c r="E572" s="56"/>
      <c r="F572" s="57"/>
      <c r="G572" s="58"/>
      <c r="H572" s="58"/>
      <c r="I572" s="59"/>
      <c r="J572" s="59"/>
      <c r="K572" s="58"/>
      <c r="L572" s="58"/>
      <c r="M572" s="59"/>
      <c r="N572" s="57"/>
      <c r="O572" s="58"/>
      <c r="P572" s="58"/>
      <c r="Q572" s="59"/>
      <c r="R572" s="57"/>
      <c r="S572" s="49"/>
      <c r="T572" s="60"/>
      <c r="U572" s="49"/>
      <c r="V572" s="61"/>
      <c r="W572" s="49"/>
      <c r="X572" s="61"/>
      <c r="Y572" s="49"/>
      <c r="Z572" s="49"/>
      <c r="AA572" s="49"/>
      <c r="AB572" s="49"/>
    </row>
    <row r="573" spans="1:28">
      <c r="A573" s="49"/>
      <c r="B573" s="53"/>
      <c r="C573" s="54"/>
      <c r="D573" s="55"/>
      <c r="E573" s="56"/>
      <c r="F573" s="57"/>
      <c r="G573" s="58"/>
      <c r="H573" s="58"/>
      <c r="I573" s="59"/>
      <c r="J573" s="59"/>
      <c r="K573" s="58"/>
      <c r="L573" s="58"/>
      <c r="M573" s="59"/>
      <c r="N573" s="57"/>
      <c r="O573" s="58"/>
      <c r="P573" s="58"/>
      <c r="Q573" s="59"/>
      <c r="R573" s="57"/>
      <c r="S573" s="49"/>
      <c r="T573" s="60"/>
      <c r="U573" s="49"/>
      <c r="V573" s="61"/>
      <c r="W573" s="49"/>
      <c r="X573" s="61"/>
      <c r="Y573" s="49"/>
      <c r="Z573" s="49"/>
      <c r="AA573" s="49"/>
      <c r="AB573" s="49"/>
    </row>
    <row r="574" spans="1:28">
      <c r="A574" s="49"/>
      <c r="B574" s="53"/>
      <c r="C574" s="54"/>
      <c r="D574" s="55"/>
      <c r="E574" s="56"/>
      <c r="F574" s="57"/>
      <c r="G574" s="58"/>
      <c r="H574" s="58"/>
      <c r="I574" s="59"/>
      <c r="J574" s="59"/>
      <c r="K574" s="58"/>
      <c r="L574" s="58"/>
      <c r="M574" s="59"/>
      <c r="N574" s="57"/>
      <c r="O574" s="58"/>
      <c r="P574" s="58"/>
      <c r="Q574" s="59"/>
      <c r="R574" s="57"/>
      <c r="S574" s="49"/>
      <c r="T574" s="60"/>
      <c r="U574" s="49"/>
      <c r="V574" s="61"/>
      <c r="W574" s="49"/>
      <c r="X574" s="61"/>
      <c r="Y574" s="49"/>
      <c r="Z574" s="49"/>
      <c r="AA574" s="49"/>
      <c r="AB574" s="49"/>
    </row>
    <row r="575" spans="1:28">
      <c r="A575" s="49"/>
      <c r="B575" s="53"/>
      <c r="C575" s="54"/>
      <c r="D575" s="55"/>
      <c r="E575" s="56"/>
      <c r="F575" s="57"/>
      <c r="G575" s="58"/>
      <c r="H575" s="58"/>
      <c r="I575" s="59"/>
      <c r="J575" s="59"/>
      <c r="K575" s="58"/>
      <c r="L575" s="58"/>
      <c r="M575" s="59"/>
      <c r="N575" s="57"/>
      <c r="O575" s="58"/>
      <c r="P575" s="58"/>
      <c r="Q575" s="59"/>
      <c r="R575" s="57"/>
      <c r="S575" s="49"/>
      <c r="T575" s="60"/>
      <c r="U575" s="49"/>
      <c r="V575" s="61"/>
      <c r="W575" s="49"/>
      <c r="X575" s="61"/>
      <c r="Y575" s="49"/>
      <c r="Z575" s="49"/>
      <c r="AA575" s="49"/>
      <c r="AB575" s="49"/>
    </row>
    <row r="576" spans="1:28">
      <c r="A576" s="49"/>
      <c r="B576" s="53"/>
      <c r="C576" s="54"/>
      <c r="D576" s="55"/>
      <c r="E576" s="56"/>
      <c r="F576" s="57"/>
      <c r="G576" s="58"/>
      <c r="H576" s="58"/>
      <c r="I576" s="59"/>
      <c r="J576" s="59"/>
      <c r="K576" s="58"/>
      <c r="L576" s="58"/>
      <c r="M576" s="59"/>
      <c r="N576" s="57"/>
      <c r="O576" s="58"/>
      <c r="P576" s="58"/>
      <c r="Q576" s="59"/>
      <c r="R576" s="57"/>
      <c r="S576" s="49"/>
      <c r="T576" s="60"/>
      <c r="U576" s="49"/>
      <c r="V576" s="61"/>
      <c r="W576" s="49"/>
      <c r="X576" s="61"/>
      <c r="Y576" s="49"/>
      <c r="Z576" s="49"/>
      <c r="AA576" s="49"/>
      <c r="AB576" s="49"/>
    </row>
    <row r="577" spans="1:28">
      <c r="A577" s="49"/>
      <c r="B577" s="53"/>
      <c r="C577" s="54"/>
      <c r="D577" s="55"/>
      <c r="E577" s="56"/>
      <c r="F577" s="57"/>
      <c r="G577" s="58"/>
      <c r="H577" s="58"/>
      <c r="I577" s="59"/>
      <c r="J577" s="59"/>
      <c r="K577" s="58"/>
      <c r="L577" s="58"/>
      <c r="M577" s="59"/>
      <c r="N577" s="57"/>
      <c r="O577" s="58"/>
      <c r="P577" s="58"/>
      <c r="Q577" s="59"/>
      <c r="R577" s="57"/>
      <c r="S577" s="49"/>
      <c r="T577" s="60"/>
      <c r="U577" s="49"/>
      <c r="V577" s="61"/>
      <c r="W577" s="49"/>
      <c r="X577" s="61"/>
      <c r="Y577" s="49"/>
      <c r="Z577" s="49"/>
      <c r="AA577" s="49"/>
      <c r="AB577" s="49"/>
    </row>
    <row r="578" spans="1:28">
      <c r="A578" s="49"/>
      <c r="B578" s="53"/>
      <c r="C578" s="54"/>
      <c r="D578" s="55"/>
      <c r="E578" s="56"/>
      <c r="F578" s="57"/>
      <c r="G578" s="58"/>
      <c r="H578" s="58"/>
      <c r="I578" s="59"/>
      <c r="J578" s="59"/>
      <c r="K578" s="58"/>
      <c r="L578" s="58"/>
      <c r="M578" s="59"/>
      <c r="N578" s="57"/>
      <c r="O578" s="58"/>
      <c r="P578" s="58"/>
      <c r="Q578" s="59"/>
      <c r="R578" s="57"/>
      <c r="S578" s="49"/>
      <c r="T578" s="60"/>
      <c r="U578" s="49"/>
      <c r="V578" s="61"/>
      <c r="W578" s="49"/>
      <c r="X578" s="61"/>
      <c r="Y578" s="49"/>
      <c r="Z578" s="49"/>
      <c r="AA578" s="49"/>
      <c r="AB578" s="49"/>
    </row>
    <row r="579" spans="1:28">
      <c r="A579" s="49"/>
      <c r="B579" s="53"/>
      <c r="C579" s="54"/>
      <c r="D579" s="55"/>
      <c r="E579" s="56"/>
      <c r="F579" s="57"/>
      <c r="G579" s="58"/>
      <c r="H579" s="58"/>
      <c r="I579" s="59"/>
      <c r="J579" s="59"/>
      <c r="K579" s="58"/>
      <c r="L579" s="58"/>
      <c r="M579" s="59"/>
      <c r="N579" s="57"/>
      <c r="O579" s="58"/>
      <c r="P579" s="58"/>
      <c r="Q579" s="59"/>
      <c r="R579" s="57"/>
      <c r="S579" s="49"/>
      <c r="T579" s="60"/>
      <c r="U579" s="49"/>
      <c r="V579" s="61"/>
      <c r="W579" s="49"/>
      <c r="X579" s="61"/>
      <c r="Y579" s="49"/>
      <c r="Z579" s="49"/>
      <c r="AA579" s="49"/>
      <c r="AB579" s="49"/>
    </row>
    <row r="580" spans="1:28">
      <c r="A580" s="49"/>
      <c r="B580" s="53"/>
      <c r="C580" s="54"/>
      <c r="D580" s="55"/>
      <c r="E580" s="56"/>
      <c r="F580" s="57"/>
      <c r="G580" s="58"/>
      <c r="H580" s="58"/>
      <c r="I580" s="59"/>
      <c r="J580" s="59"/>
      <c r="K580" s="58"/>
      <c r="L580" s="58"/>
      <c r="M580" s="59"/>
      <c r="N580" s="57"/>
      <c r="O580" s="58"/>
      <c r="P580" s="58"/>
      <c r="Q580" s="59"/>
      <c r="R580" s="57"/>
      <c r="S580" s="49"/>
      <c r="T580" s="60"/>
      <c r="U580" s="49"/>
      <c r="V580" s="61"/>
      <c r="W580" s="49"/>
      <c r="X580" s="61"/>
      <c r="Y580" s="49"/>
      <c r="Z580" s="49"/>
      <c r="AA580" s="49"/>
      <c r="AB580" s="49"/>
    </row>
    <row r="581" spans="1:28">
      <c r="A581" s="49"/>
      <c r="B581" s="53"/>
      <c r="C581" s="54"/>
      <c r="D581" s="55"/>
      <c r="E581" s="56"/>
      <c r="F581" s="57"/>
      <c r="G581" s="58"/>
      <c r="H581" s="58"/>
      <c r="I581" s="59"/>
      <c r="J581" s="59"/>
      <c r="K581" s="58"/>
      <c r="L581" s="58"/>
      <c r="M581" s="59"/>
      <c r="N581" s="57"/>
      <c r="O581" s="58"/>
      <c r="P581" s="58"/>
      <c r="Q581" s="59"/>
      <c r="R581" s="57"/>
      <c r="S581" s="49"/>
      <c r="T581" s="60"/>
      <c r="U581" s="49"/>
      <c r="V581" s="61"/>
      <c r="W581" s="49"/>
      <c r="X581" s="61"/>
      <c r="Y581" s="49"/>
      <c r="Z581" s="49"/>
      <c r="AA581" s="49"/>
      <c r="AB581" s="49"/>
    </row>
    <row r="582" spans="1:28">
      <c r="A582" s="49"/>
      <c r="B582" s="53"/>
      <c r="C582" s="54"/>
      <c r="D582" s="55"/>
      <c r="E582" s="56"/>
      <c r="F582" s="57"/>
      <c r="G582" s="58"/>
      <c r="H582" s="58"/>
      <c r="I582" s="59"/>
      <c r="J582" s="59"/>
      <c r="K582" s="58"/>
      <c r="L582" s="58"/>
      <c r="M582" s="59"/>
      <c r="N582" s="57"/>
      <c r="O582" s="58"/>
      <c r="P582" s="58"/>
      <c r="Q582" s="59"/>
      <c r="R582" s="57"/>
      <c r="S582" s="49"/>
      <c r="T582" s="60"/>
      <c r="U582" s="49"/>
      <c r="V582" s="61"/>
      <c r="W582" s="49"/>
      <c r="X582" s="61"/>
      <c r="Y582" s="49"/>
      <c r="Z582" s="49"/>
      <c r="AA582" s="49"/>
      <c r="AB582" s="49"/>
    </row>
    <row r="583" spans="1:28">
      <c r="A583" s="49"/>
      <c r="B583" s="53"/>
      <c r="C583" s="54"/>
      <c r="D583" s="55"/>
      <c r="E583" s="56"/>
      <c r="F583" s="57"/>
      <c r="G583" s="58"/>
      <c r="H583" s="58"/>
      <c r="I583" s="59"/>
      <c r="J583" s="59"/>
      <c r="K583" s="58"/>
      <c r="L583" s="58"/>
      <c r="M583" s="59"/>
      <c r="N583" s="57"/>
      <c r="O583" s="58"/>
      <c r="P583" s="58"/>
      <c r="Q583" s="59"/>
      <c r="R583" s="57"/>
      <c r="S583" s="49"/>
      <c r="T583" s="60"/>
      <c r="U583" s="49"/>
      <c r="V583" s="61"/>
      <c r="W583" s="49"/>
      <c r="X583" s="61"/>
      <c r="Y583" s="49"/>
      <c r="Z583" s="49"/>
      <c r="AA583" s="49"/>
      <c r="AB583" s="49"/>
    </row>
    <row r="584" spans="1:28">
      <c r="A584" s="49"/>
      <c r="B584" s="53"/>
      <c r="C584" s="54"/>
      <c r="D584" s="55"/>
      <c r="E584" s="56"/>
      <c r="F584" s="57"/>
      <c r="G584" s="58"/>
      <c r="H584" s="58"/>
      <c r="I584" s="59"/>
      <c r="J584" s="59"/>
      <c r="K584" s="58"/>
      <c r="L584" s="58"/>
      <c r="M584" s="59"/>
      <c r="N584" s="57"/>
      <c r="O584" s="58"/>
      <c r="P584" s="58"/>
      <c r="Q584" s="59"/>
      <c r="R584" s="57"/>
      <c r="S584" s="49"/>
      <c r="T584" s="60"/>
      <c r="U584" s="49"/>
      <c r="V584" s="61"/>
      <c r="W584" s="49"/>
      <c r="X584" s="61"/>
      <c r="Y584" s="49"/>
      <c r="Z584" s="49"/>
      <c r="AA584" s="49"/>
      <c r="AB584" s="49"/>
    </row>
    <row r="585" spans="1:28">
      <c r="A585" s="49"/>
      <c r="B585" s="53"/>
      <c r="C585" s="54"/>
      <c r="D585" s="55"/>
      <c r="E585" s="56"/>
      <c r="F585" s="57"/>
      <c r="G585" s="58"/>
      <c r="H585" s="58"/>
      <c r="I585" s="59"/>
      <c r="J585" s="59"/>
      <c r="K585" s="58"/>
      <c r="L585" s="58"/>
      <c r="M585" s="59"/>
      <c r="N585" s="57"/>
      <c r="O585" s="58"/>
      <c r="P585" s="58"/>
      <c r="Q585" s="59"/>
      <c r="R585" s="57"/>
      <c r="S585" s="49"/>
      <c r="T585" s="60"/>
      <c r="U585" s="49"/>
      <c r="V585" s="61"/>
      <c r="W585" s="49"/>
      <c r="X585" s="61"/>
      <c r="Y585" s="49"/>
      <c r="Z585" s="49"/>
      <c r="AA585" s="49"/>
      <c r="AB585" s="49"/>
    </row>
    <row r="586" spans="1:28">
      <c r="A586" s="49"/>
      <c r="B586" s="53"/>
      <c r="C586" s="54"/>
      <c r="D586" s="55"/>
      <c r="E586" s="56"/>
      <c r="F586" s="57"/>
      <c r="G586" s="58"/>
      <c r="H586" s="58"/>
      <c r="I586" s="59"/>
      <c r="J586" s="59"/>
      <c r="K586" s="58"/>
      <c r="L586" s="58"/>
      <c r="M586" s="59"/>
      <c r="N586" s="57"/>
      <c r="O586" s="58"/>
      <c r="P586" s="58"/>
      <c r="Q586" s="59"/>
      <c r="R586" s="57"/>
      <c r="S586" s="49"/>
      <c r="T586" s="60"/>
      <c r="U586" s="49"/>
      <c r="V586" s="61"/>
      <c r="W586" s="49"/>
      <c r="X586" s="61"/>
      <c r="Y586" s="49"/>
      <c r="Z586" s="49"/>
      <c r="AA586" s="49"/>
      <c r="AB586" s="49"/>
    </row>
    <row r="587" spans="1:28">
      <c r="A587" s="49"/>
      <c r="B587" s="53"/>
      <c r="C587" s="54"/>
      <c r="D587" s="55"/>
      <c r="E587" s="56"/>
      <c r="F587" s="57"/>
      <c r="G587" s="58"/>
      <c r="H587" s="58"/>
      <c r="I587" s="59"/>
      <c r="J587" s="59"/>
      <c r="K587" s="58"/>
      <c r="L587" s="58"/>
      <c r="M587" s="59"/>
      <c r="N587" s="57"/>
      <c r="O587" s="58"/>
      <c r="P587" s="58"/>
      <c r="Q587" s="59"/>
      <c r="R587" s="57"/>
      <c r="S587" s="49"/>
      <c r="T587" s="60"/>
      <c r="U587" s="49"/>
      <c r="V587" s="61"/>
      <c r="W587" s="49"/>
      <c r="X587" s="61"/>
      <c r="Y587" s="49"/>
      <c r="Z587" s="49"/>
      <c r="AA587" s="49"/>
      <c r="AB587" s="49"/>
    </row>
    <row r="588" spans="1:28">
      <c r="A588" s="49"/>
      <c r="B588" s="53"/>
      <c r="C588" s="54"/>
      <c r="D588" s="55"/>
      <c r="E588" s="56"/>
      <c r="F588" s="57"/>
      <c r="G588" s="58"/>
      <c r="H588" s="58"/>
      <c r="I588" s="59"/>
      <c r="J588" s="59"/>
      <c r="K588" s="58"/>
      <c r="L588" s="58"/>
      <c r="M588" s="59"/>
      <c r="N588" s="57"/>
      <c r="O588" s="58"/>
      <c r="P588" s="58"/>
      <c r="Q588" s="59"/>
      <c r="R588" s="57"/>
      <c r="S588" s="49"/>
      <c r="T588" s="60"/>
      <c r="U588" s="49"/>
      <c r="V588" s="61"/>
      <c r="W588" s="49"/>
      <c r="X588" s="61"/>
      <c r="Y588" s="49"/>
      <c r="Z588" s="49"/>
      <c r="AA588" s="49"/>
      <c r="AB588" s="49"/>
    </row>
    <row r="589" spans="1:28">
      <c r="A589" s="49"/>
      <c r="B589" s="53"/>
      <c r="C589" s="54"/>
      <c r="D589" s="55"/>
      <c r="E589" s="56"/>
      <c r="F589" s="57"/>
      <c r="G589" s="58"/>
      <c r="H589" s="58"/>
      <c r="I589" s="59"/>
      <c r="J589" s="59"/>
      <c r="K589" s="58"/>
      <c r="L589" s="58"/>
      <c r="M589" s="59"/>
      <c r="N589" s="57"/>
      <c r="O589" s="58"/>
      <c r="P589" s="58"/>
      <c r="Q589" s="59"/>
      <c r="R589" s="57"/>
      <c r="S589" s="49"/>
      <c r="T589" s="60"/>
      <c r="U589" s="49"/>
      <c r="V589" s="61"/>
      <c r="W589" s="49"/>
      <c r="X589" s="61"/>
      <c r="Y589" s="49"/>
      <c r="Z589" s="49"/>
      <c r="AA589" s="49"/>
      <c r="AB589" s="49"/>
    </row>
    <row r="590" spans="1:28">
      <c r="A590" s="49"/>
      <c r="B590" s="53"/>
      <c r="C590" s="54"/>
      <c r="D590" s="55"/>
      <c r="E590" s="56"/>
      <c r="F590" s="57"/>
      <c r="G590" s="58"/>
      <c r="H590" s="58"/>
      <c r="I590" s="59"/>
      <c r="J590" s="59"/>
      <c r="K590" s="58"/>
      <c r="L590" s="58"/>
      <c r="M590" s="59"/>
      <c r="N590" s="57"/>
      <c r="O590" s="58"/>
      <c r="P590" s="58"/>
      <c r="Q590" s="59"/>
      <c r="R590" s="57"/>
      <c r="S590" s="49"/>
      <c r="T590" s="60"/>
      <c r="U590" s="49"/>
      <c r="V590" s="61"/>
      <c r="W590" s="49"/>
      <c r="X590" s="61"/>
      <c r="Y590" s="49"/>
      <c r="Z590" s="49"/>
      <c r="AA590" s="49"/>
      <c r="AB590" s="49"/>
    </row>
    <row r="591" spans="1:28">
      <c r="A591" s="49"/>
      <c r="B591" s="53"/>
      <c r="C591" s="54"/>
      <c r="D591" s="55"/>
      <c r="E591" s="56"/>
      <c r="F591" s="57"/>
      <c r="G591" s="58"/>
      <c r="H591" s="58"/>
      <c r="I591" s="59"/>
      <c r="J591" s="59"/>
      <c r="K591" s="58"/>
      <c r="L591" s="58"/>
      <c r="M591" s="59"/>
      <c r="N591" s="57"/>
      <c r="O591" s="58"/>
      <c r="P591" s="58"/>
      <c r="Q591" s="59"/>
      <c r="R591" s="57"/>
      <c r="S591" s="49"/>
      <c r="T591" s="60"/>
      <c r="U591" s="49"/>
      <c r="V591" s="61"/>
      <c r="W591" s="49"/>
      <c r="X591" s="61"/>
      <c r="Y591" s="49"/>
      <c r="Z591" s="49"/>
      <c r="AA591" s="49"/>
      <c r="AB591" s="49"/>
    </row>
    <row r="592" spans="1:28">
      <c r="A592" s="49"/>
      <c r="B592" s="53"/>
      <c r="C592" s="54"/>
      <c r="D592" s="55"/>
      <c r="E592" s="56"/>
      <c r="F592" s="57"/>
      <c r="G592" s="58"/>
      <c r="H592" s="58"/>
      <c r="I592" s="59"/>
      <c r="J592" s="59"/>
      <c r="K592" s="58"/>
      <c r="L592" s="58"/>
      <c r="M592" s="59"/>
      <c r="N592" s="57"/>
      <c r="O592" s="58"/>
      <c r="P592" s="58"/>
      <c r="Q592" s="59"/>
      <c r="R592" s="57"/>
      <c r="S592" s="49"/>
      <c r="T592" s="60"/>
      <c r="U592" s="49"/>
      <c r="V592" s="61"/>
      <c r="W592" s="49"/>
      <c r="X592" s="61"/>
      <c r="Y592" s="49"/>
      <c r="Z592" s="49"/>
      <c r="AA592" s="49"/>
      <c r="AB592" s="49"/>
    </row>
    <row r="593" spans="1:28">
      <c r="A593" s="49"/>
      <c r="B593" s="53"/>
      <c r="C593" s="54"/>
      <c r="D593" s="55"/>
      <c r="E593" s="56"/>
      <c r="F593" s="57"/>
      <c r="G593" s="58"/>
      <c r="H593" s="58"/>
      <c r="I593" s="59"/>
      <c r="J593" s="59"/>
      <c r="K593" s="58"/>
      <c r="L593" s="58"/>
      <c r="M593" s="59"/>
      <c r="N593" s="57"/>
      <c r="O593" s="58"/>
      <c r="P593" s="58"/>
      <c r="Q593" s="59"/>
      <c r="R593" s="57"/>
      <c r="S593" s="49"/>
      <c r="T593" s="60"/>
      <c r="U593" s="49"/>
      <c r="V593" s="61"/>
      <c r="W593" s="49"/>
      <c r="X593" s="61"/>
      <c r="Y593" s="49"/>
      <c r="Z593" s="49"/>
      <c r="AA593" s="49"/>
      <c r="AB593" s="49"/>
    </row>
    <row r="594" spans="1:28">
      <c r="A594" s="49"/>
      <c r="B594" s="53"/>
      <c r="C594" s="54"/>
      <c r="D594" s="55"/>
      <c r="E594" s="56"/>
      <c r="F594" s="57"/>
      <c r="G594" s="58"/>
      <c r="H594" s="58"/>
      <c r="I594" s="59"/>
      <c r="J594" s="59"/>
      <c r="K594" s="58"/>
      <c r="L594" s="58"/>
      <c r="M594" s="59"/>
      <c r="N594" s="57"/>
      <c r="O594" s="58"/>
      <c r="P594" s="58"/>
      <c r="Q594" s="59"/>
      <c r="R594" s="57"/>
      <c r="S594" s="49"/>
      <c r="T594" s="60"/>
      <c r="U594" s="49"/>
      <c r="V594" s="61"/>
      <c r="W594" s="49"/>
      <c r="X594" s="61"/>
      <c r="Y594" s="49"/>
      <c r="Z594" s="49"/>
      <c r="AA594" s="49"/>
      <c r="AB594" s="49"/>
    </row>
    <row r="595" spans="1:28">
      <c r="A595" s="49"/>
      <c r="B595" s="53"/>
      <c r="C595" s="54"/>
      <c r="D595" s="55"/>
      <c r="E595" s="56"/>
      <c r="F595" s="57"/>
      <c r="G595" s="58"/>
      <c r="H595" s="58"/>
      <c r="I595" s="59"/>
      <c r="J595" s="59"/>
      <c r="K595" s="58"/>
      <c r="L595" s="58"/>
      <c r="M595" s="59"/>
      <c r="N595" s="57"/>
      <c r="O595" s="58"/>
      <c r="P595" s="58"/>
      <c r="Q595" s="59"/>
      <c r="R595" s="57"/>
      <c r="S595" s="49"/>
      <c r="T595" s="60"/>
      <c r="U595" s="49"/>
      <c r="V595" s="61"/>
      <c r="W595" s="49"/>
      <c r="X595" s="61"/>
      <c r="Y595" s="49"/>
      <c r="Z595" s="49"/>
      <c r="AA595" s="49"/>
      <c r="AB595" s="49"/>
    </row>
    <row r="596" spans="1:28">
      <c r="A596" s="49"/>
      <c r="B596" s="53"/>
      <c r="C596" s="54"/>
      <c r="D596" s="55"/>
      <c r="E596" s="56"/>
      <c r="F596" s="57"/>
      <c r="G596" s="58"/>
      <c r="H596" s="58"/>
      <c r="I596" s="59"/>
      <c r="J596" s="59"/>
      <c r="K596" s="58"/>
      <c r="L596" s="58"/>
      <c r="M596" s="59"/>
      <c r="N596" s="57"/>
      <c r="O596" s="58"/>
      <c r="P596" s="58"/>
      <c r="Q596" s="59"/>
      <c r="R596" s="57"/>
      <c r="S596" s="49"/>
      <c r="T596" s="60"/>
      <c r="U596" s="49"/>
      <c r="V596" s="61"/>
      <c r="W596" s="49"/>
      <c r="X596" s="61"/>
      <c r="Y596" s="49"/>
      <c r="Z596" s="49"/>
      <c r="AA596" s="49"/>
      <c r="AB596" s="49"/>
    </row>
    <row r="597" spans="1:28">
      <c r="A597" s="49"/>
      <c r="B597" s="53"/>
      <c r="C597" s="54"/>
      <c r="D597" s="55"/>
      <c r="E597" s="56"/>
      <c r="F597" s="57"/>
      <c r="G597" s="58"/>
      <c r="H597" s="58"/>
      <c r="I597" s="59"/>
      <c r="J597" s="59"/>
      <c r="K597" s="58"/>
      <c r="L597" s="58"/>
      <c r="M597" s="59"/>
      <c r="N597" s="57"/>
      <c r="O597" s="58"/>
      <c r="P597" s="58"/>
      <c r="Q597" s="59"/>
      <c r="R597" s="57"/>
      <c r="S597" s="49"/>
      <c r="T597" s="60"/>
      <c r="U597" s="49"/>
      <c r="V597" s="61"/>
      <c r="W597" s="49"/>
      <c r="X597" s="61"/>
      <c r="Y597" s="49"/>
      <c r="Z597" s="49"/>
      <c r="AA597" s="49"/>
      <c r="AB597" s="49"/>
    </row>
    <row r="598" spans="1:28">
      <c r="A598" s="49"/>
      <c r="B598" s="53"/>
      <c r="C598" s="54"/>
      <c r="D598" s="55"/>
      <c r="E598" s="56"/>
      <c r="F598" s="57"/>
      <c r="G598" s="58"/>
      <c r="H598" s="58"/>
      <c r="I598" s="59"/>
      <c r="J598" s="59"/>
      <c r="K598" s="58"/>
      <c r="L598" s="58"/>
      <c r="M598" s="59"/>
      <c r="N598" s="57"/>
      <c r="O598" s="58"/>
      <c r="P598" s="58"/>
      <c r="Q598" s="59"/>
      <c r="R598" s="57"/>
      <c r="S598" s="49"/>
      <c r="T598" s="60"/>
      <c r="U598" s="49"/>
      <c r="V598" s="61"/>
      <c r="W598" s="49"/>
      <c r="X598" s="61"/>
      <c r="Y598" s="49"/>
      <c r="Z598" s="49"/>
      <c r="AA598" s="49"/>
      <c r="AB598" s="49"/>
    </row>
    <row r="599" spans="1:28">
      <c r="A599" s="49"/>
      <c r="B599" s="53"/>
      <c r="C599" s="54"/>
      <c r="D599" s="55"/>
      <c r="E599" s="56"/>
      <c r="F599" s="57"/>
      <c r="G599" s="58"/>
      <c r="H599" s="58"/>
      <c r="I599" s="59"/>
      <c r="J599" s="59"/>
      <c r="K599" s="58"/>
      <c r="L599" s="58"/>
      <c r="M599" s="59"/>
      <c r="N599" s="57"/>
      <c r="O599" s="58"/>
      <c r="P599" s="58"/>
      <c r="Q599" s="59"/>
      <c r="R599" s="57"/>
      <c r="S599" s="49"/>
      <c r="T599" s="60"/>
      <c r="U599" s="49"/>
      <c r="V599" s="61"/>
      <c r="W599" s="49"/>
      <c r="X599" s="61"/>
      <c r="Y599" s="49"/>
      <c r="Z599" s="49"/>
      <c r="AA599" s="49"/>
      <c r="AB599" s="49"/>
    </row>
    <row r="600" spans="1:28">
      <c r="A600" s="49"/>
      <c r="B600" s="53"/>
      <c r="C600" s="54"/>
      <c r="D600" s="55"/>
      <c r="E600" s="56"/>
      <c r="F600" s="57"/>
      <c r="G600" s="58"/>
      <c r="H600" s="58"/>
      <c r="I600" s="59"/>
      <c r="J600" s="59"/>
      <c r="K600" s="58"/>
      <c r="L600" s="58"/>
      <c r="M600" s="59"/>
      <c r="N600" s="57"/>
      <c r="O600" s="58"/>
      <c r="P600" s="58"/>
      <c r="Q600" s="59"/>
      <c r="R600" s="57"/>
      <c r="S600" s="49"/>
      <c r="T600" s="60"/>
      <c r="U600" s="49"/>
      <c r="V600" s="61"/>
      <c r="W600" s="49"/>
      <c r="X600" s="61"/>
      <c r="Y600" s="49"/>
      <c r="Z600" s="49"/>
      <c r="AA600" s="49"/>
      <c r="AB600" s="49"/>
    </row>
    <row r="601" spans="1:28">
      <c r="A601" s="49"/>
      <c r="B601" s="53"/>
      <c r="C601" s="54"/>
      <c r="D601" s="55"/>
      <c r="E601" s="56"/>
      <c r="F601" s="57"/>
      <c r="G601" s="58"/>
      <c r="H601" s="58"/>
      <c r="I601" s="59"/>
      <c r="J601" s="59"/>
      <c r="K601" s="58"/>
      <c r="L601" s="58"/>
      <c r="M601" s="59"/>
      <c r="N601" s="57"/>
      <c r="O601" s="58"/>
      <c r="P601" s="58"/>
      <c r="Q601" s="59"/>
      <c r="R601" s="57"/>
      <c r="S601" s="49"/>
      <c r="T601" s="60"/>
      <c r="U601" s="49"/>
      <c r="V601" s="61"/>
      <c r="W601" s="49"/>
      <c r="X601" s="61"/>
      <c r="Y601" s="49"/>
      <c r="Z601" s="49"/>
      <c r="AA601" s="49"/>
      <c r="AB601" s="49"/>
    </row>
    <row r="602" spans="1:28">
      <c r="A602" s="49"/>
      <c r="B602" s="53"/>
      <c r="C602" s="54"/>
      <c r="D602" s="55"/>
      <c r="E602" s="56"/>
      <c r="F602" s="57"/>
      <c r="G602" s="58"/>
      <c r="H602" s="58"/>
      <c r="I602" s="59"/>
      <c r="J602" s="59"/>
      <c r="K602" s="58"/>
      <c r="L602" s="58"/>
      <c r="M602" s="59"/>
      <c r="N602" s="57"/>
      <c r="O602" s="58"/>
      <c r="P602" s="58"/>
      <c r="Q602" s="59"/>
      <c r="R602" s="57"/>
      <c r="S602" s="49"/>
      <c r="T602" s="60"/>
      <c r="U602" s="49"/>
      <c r="V602" s="61"/>
      <c r="W602" s="49"/>
      <c r="X602" s="61"/>
      <c r="Y602" s="49"/>
      <c r="Z602" s="49"/>
      <c r="AA602" s="49"/>
      <c r="AB602" s="49"/>
    </row>
    <row r="603" spans="1:28">
      <c r="A603" s="49"/>
      <c r="B603" s="53"/>
      <c r="C603" s="54"/>
      <c r="D603" s="55"/>
      <c r="E603" s="56"/>
      <c r="F603" s="57"/>
      <c r="G603" s="58"/>
      <c r="H603" s="58"/>
      <c r="I603" s="59"/>
      <c r="J603" s="59"/>
      <c r="K603" s="58"/>
      <c r="L603" s="58"/>
      <c r="M603" s="59"/>
      <c r="N603" s="57"/>
      <c r="O603" s="58"/>
      <c r="P603" s="58"/>
      <c r="Q603" s="59"/>
      <c r="R603" s="57"/>
      <c r="S603" s="49"/>
      <c r="T603" s="60"/>
      <c r="U603" s="49"/>
      <c r="V603" s="61"/>
      <c r="W603" s="49"/>
      <c r="X603" s="61"/>
      <c r="Y603" s="49"/>
      <c r="Z603" s="49"/>
      <c r="AA603" s="49"/>
      <c r="AB603" s="49"/>
    </row>
    <row r="604" spans="1:28">
      <c r="A604" s="49"/>
      <c r="B604" s="53"/>
      <c r="C604" s="54"/>
      <c r="D604" s="55"/>
      <c r="E604" s="56"/>
      <c r="F604" s="57"/>
      <c r="G604" s="58"/>
      <c r="H604" s="58"/>
      <c r="I604" s="59"/>
      <c r="J604" s="59"/>
      <c r="K604" s="58"/>
      <c r="L604" s="58"/>
      <c r="M604" s="59"/>
      <c r="N604" s="57"/>
      <c r="O604" s="58"/>
      <c r="P604" s="58"/>
      <c r="Q604" s="59"/>
      <c r="R604" s="57"/>
      <c r="S604" s="49"/>
      <c r="T604" s="60"/>
      <c r="U604" s="49"/>
      <c r="V604" s="61"/>
      <c r="W604" s="49"/>
      <c r="X604" s="61"/>
      <c r="Y604" s="49"/>
      <c r="Z604" s="49"/>
      <c r="AA604" s="49"/>
      <c r="AB604" s="49"/>
    </row>
    <row r="605" spans="1:28">
      <c r="A605" s="49"/>
      <c r="B605" s="53"/>
      <c r="C605" s="54"/>
      <c r="D605" s="55"/>
      <c r="E605" s="56"/>
      <c r="F605" s="57"/>
      <c r="G605" s="58"/>
      <c r="H605" s="58"/>
      <c r="I605" s="59"/>
      <c r="J605" s="59"/>
      <c r="K605" s="58"/>
      <c r="L605" s="58"/>
      <c r="M605" s="59"/>
      <c r="N605" s="57"/>
      <c r="O605" s="58"/>
      <c r="P605" s="58"/>
      <c r="Q605" s="59"/>
      <c r="R605" s="57"/>
      <c r="S605" s="49"/>
      <c r="T605" s="60"/>
      <c r="U605" s="49"/>
      <c r="V605" s="61"/>
      <c r="W605" s="49"/>
      <c r="X605" s="61"/>
      <c r="Y605" s="49"/>
      <c r="Z605" s="49"/>
      <c r="AA605" s="49"/>
      <c r="AB605" s="49"/>
    </row>
    <row r="606" spans="1:28">
      <c r="A606" s="49"/>
      <c r="B606" s="53"/>
      <c r="C606" s="54"/>
      <c r="D606" s="55"/>
      <c r="E606" s="56"/>
      <c r="F606" s="57"/>
      <c r="G606" s="58"/>
      <c r="H606" s="58"/>
      <c r="I606" s="59"/>
      <c r="J606" s="59"/>
      <c r="K606" s="58"/>
      <c r="L606" s="58"/>
      <c r="M606" s="59"/>
      <c r="N606" s="57"/>
      <c r="O606" s="58"/>
      <c r="P606" s="58"/>
      <c r="Q606" s="59"/>
      <c r="R606" s="57"/>
      <c r="S606" s="49"/>
      <c r="T606" s="60"/>
      <c r="U606" s="49"/>
      <c r="V606" s="61"/>
      <c r="W606" s="49"/>
      <c r="X606" s="61"/>
      <c r="Y606" s="49"/>
      <c r="Z606" s="49"/>
      <c r="AA606" s="49"/>
      <c r="AB606" s="49"/>
    </row>
    <row r="607" spans="1:28">
      <c r="A607" s="49"/>
      <c r="B607" s="53"/>
      <c r="C607" s="54"/>
      <c r="D607" s="55"/>
      <c r="E607" s="56"/>
      <c r="F607" s="57"/>
      <c r="G607" s="58"/>
      <c r="H607" s="58"/>
      <c r="I607" s="59"/>
      <c r="J607" s="59"/>
      <c r="K607" s="58"/>
      <c r="L607" s="58"/>
      <c r="M607" s="59"/>
      <c r="N607" s="57"/>
      <c r="O607" s="58"/>
      <c r="P607" s="58"/>
      <c r="Q607" s="59"/>
      <c r="R607" s="57"/>
      <c r="S607" s="49"/>
      <c r="T607" s="60"/>
      <c r="U607" s="49"/>
      <c r="V607" s="61"/>
      <c r="W607" s="49"/>
      <c r="X607" s="61"/>
      <c r="Y607" s="49"/>
      <c r="Z607" s="49"/>
      <c r="AA607" s="49"/>
      <c r="AB607" s="49"/>
    </row>
    <row r="608" spans="1:28">
      <c r="A608" s="49"/>
      <c r="B608" s="53"/>
      <c r="C608" s="54"/>
      <c r="D608" s="55"/>
      <c r="E608" s="56"/>
      <c r="F608" s="57"/>
      <c r="G608" s="58"/>
      <c r="H608" s="58"/>
      <c r="I608" s="59"/>
      <c r="J608" s="59"/>
      <c r="K608" s="58"/>
      <c r="L608" s="58"/>
      <c r="M608" s="59"/>
      <c r="N608" s="57"/>
      <c r="O608" s="58"/>
      <c r="P608" s="58"/>
      <c r="Q608" s="59"/>
      <c r="R608" s="57"/>
      <c r="S608" s="49"/>
      <c r="T608" s="60"/>
      <c r="U608" s="49"/>
      <c r="V608" s="61"/>
      <c r="W608" s="49"/>
      <c r="X608" s="61"/>
      <c r="Y608" s="49"/>
      <c r="Z608" s="49"/>
      <c r="AA608" s="49"/>
      <c r="AB608" s="49"/>
    </row>
    <row r="609" spans="1:28">
      <c r="A609" s="49"/>
      <c r="B609" s="53"/>
      <c r="C609" s="54"/>
      <c r="D609" s="55"/>
      <c r="E609" s="56"/>
      <c r="F609" s="57"/>
      <c r="G609" s="58"/>
      <c r="H609" s="58"/>
      <c r="I609" s="59"/>
      <c r="J609" s="59"/>
      <c r="K609" s="58"/>
      <c r="L609" s="58"/>
      <c r="M609" s="59"/>
      <c r="N609" s="57"/>
      <c r="O609" s="58"/>
      <c r="P609" s="58"/>
      <c r="Q609" s="59"/>
      <c r="R609" s="57"/>
      <c r="S609" s="49"/>
      <c r="T609" s="60"/>
      <c r="U609" s="49"/>
      <c r="V609" s="61"/>
      <c r="W609" s="49"/>
      <c r="X609" s="61"/>
      <c r="Y609" s="49"/>
      <c r="Z609" s="49"/>
      <c r="AA609" s="49"/>
      <c r="AB609" s="49"/>
    </row>
    <row r="610" spans="1:28">
      <c r="A610" s="49"/>
      <c r="B610" s="53"/>
      <c r="C610" s="54"/>
      <c r="D610" s="55"/>
      <c r="E610" s="56"/>
      <c r="F610" s="57"/>
      <c r="G610" s="58"/>
      <c r="H610" s="58"/>
      <c r="I610" s="59"/>
      <c r="J610" s="59"/>
      <c r="K610" s="58"/>
      <c r="L610" s="58"/>
      <c r="M610" s="59"/>
      <c r="N610" s="57"/>
      <c r="O610" s="58"/>
      <c r="P610" s="58"/>
      <c r="Q610" s="59"/>
      <c r="R610" s="57"/>
      <c r="S610" s="49"/>
      <c r="T610" s="60"/>
      <c r="U610" s="49"/>
      <c r="V610" s="61"/>
      <c r="W610" s="49"/>
      <c r="X610" s="61"/>
      <c r="Y610" s="49"/>
      <c r="Z610" s="49"/>
      <c r="AA610" s="49"/>
      <c r="AB610" s="49"/>
    </row>
    <row r="611" spans="1:28">
      <c r="A611" s="49"/>
      <c r="B611" s="53"/>
      <c r="C611" s="54"/>
      <c r="D611" s="55"/>
      <c r="E611" s="56"/>
      <c r="F611" s="57"/>
      <c r="G611" s="58"/>
      <c r="H611" s="58"/>
      <c r="I611" s="59"/>
      <c r="J611" s="59"/>
      <c r="K611" s="58"/>
      <c r="L611" s="58"/>
      <c r="M611" s="59"/>
      <c r="N611" s="57"/>
      <c r="O611" s="58"/>
      <c r="P611" s="58"/>
      <c r="Q611" s="59"/>
      <c r="R611" s="57"/>
      <c r="S611" s="49"/>
      <c r="T611" s="60"/>
      <c r="U611" s="49"/>
      <c r="V611" s="61"/>
      <c r="W611" s="49"/>
      <c r="X611" s="61"/>
      <c r="Y611" s="49"/>
      <c r="Z611" s="49"/>
      <c r="AA611" s="49"/>
      <c r="AB611" s="49"/>
    </row>
    <row r="612" spans="1:28">
      <c r="A612" s="49"/>
      <c r="B612" s="53"/>
      <c r="C612" s="54"/>
      <c r="D612" s="55"/>
      <c r="E612" s="56"/>
      <c r="F612" s="57"/>
      <c r="G612" s="58"/>
      <c r="H612" s="58"/>
      <c r="I612" s="59"/>
      <c r="J612" s="59"/>
      <c r="K612" s="58"/>
      <c r="L612" s="58"/>
      <c r="M612" s="59"/>
      <c r="N612" s="57"/>
      <c r="O612" s="58"/>
      <c r="P612" s="58"/>
      <c r="Q612" s="59"/>
      <c r="R612" s="57"/>
      <c r="S612" s="49"/>
      <c r="T612" s="60"/>
      <c r="U612" s="49"/>
      <c r="V612" s="61"/>
      <c r="W612" s="49"/>
      <c r="X612" s="61"/>
      <c r="Y612" s="49"/>
      <c r="Z612" s="49"/>
      <c r="AA612" s="49"/>
      <c r="AB612" s="49"/>
    </row>
    <row r="613" spans="1:28">
      <c r="A613" s="49"/>
      <c r="B613" s="53"/>
      <c r="C613" s="54"/>
      <c r="D613" s="55"/>
      <c r="E613" s="56"/>
      <c r="F613" s="57"/>
      <c r="G613" s="58"/>
      <c r="H613" s="58"/>
      <c r="I613" s="59"/>
      <c r="J613" s="59"/>
      <c r="K613" s="58"/>
      <c r="L613" s="58"/>
      <c r="M613" s="59"/>
      <c r="N613" s="57"/>
      <c r="O613" s="58"/>
      <c r="P613" s="58"/>
      <c r="Q613" s="59"/>
      <c r="R613" s="57"/>
      <c r="S613" s="49"/>
      <c r="T613" s="60"/>
      <c r="U613" s="49"/>
      <c r="V613" s="61"/>
      <c r="W613" s="49"/>
      <c r="X613" s="61"/>
      <c r="Y613" s="49"/>
      <c r="Z613" s="49"/>
      <c r="AA613" s="49"/>
      <c r="AB613" s="49"/>
    </row>
    <row r="614" spans="1:28">
      <c r="A614" s="49"/>
      <c r="B614" s="53"/>
      <c r="C614" s="54"/>
      <c r="D614" s="55"/>
      <c r="E614" s="56"/>
      <c r="F614" s="57"/>
      <c r="G614" s="58"/>
      <c r="H614" s="58"/>
      <c r="I614" s="59"/>
      <c r="J614" s="59"/>
      <c r="K614" s="58"/>
      <c r="L614" s="58"/>
      <c r="M614" s="59"/>
      <c r="N614" s="57"/>
      <c r="O614" s="58"/>
      <c r="P614" s="58"/>
      <c r="Q614" s="59"/>
      <c r="R614" s="57"/>
      <c r="S614" s="49"/>
      <c r="T614" s="60"/>
      <c r="U614" s="49"/>
      <c r="V614" s="61"/>
      <c r="W614" s="49"/>
      <c r="X614" s="61"/>
      <c r="Y614" s="49"/>
      <c r="Z614" s="49"/>
      <c r="AA614" s="49"/>
      <c r="AB614" s="49"/>
    </row>
    <row r="615" spans="1:28">
      <c r="A615" s="49"/>
      <c r="B615" s="53"/>
      <c r="C615" s="54"/>
      <c r="D615" s="55"/>
      <c r="E615" s="56"/>
      <c r="F615" s="57"/>
      <c r="G615" s="58"/>
      <c r="H615" s="58"/>
      <c r="I615" s="59"/>
      <c r="J615" s="59"/>
      <c r="K615" s="58"/>
      <c r="L615" s="58"/>
      <c r="M615" s="59"/>
      <c r="N615" s="57"/>
      <c r="O615" s="58"/>
      <c r="P615" s="58"/>
      <c r="Q615" s="59"/>
      <c r="R615" s="57"/>
      <c r="S615" s="49"/>
      <c r="T615" s="60"/>
      <c r="U615" s="49"/>
      <c r="V615" s="61"/>
      <c r="W615" s="49"/>
      <c r="X615" s="61"/>
      <c r="Y615" s="49"/>
      <c r="Z615" s="49"/>
      <c r="AA615" s="49"/>
      <c r="AB615" s="49"/>
    </row>
    <row r="616" spans="1:28">
      <c r="A616" s="49"/>
      <c r="B616" s="53"/>
      <c r="C616" s="54"/>
      <c r="D616" s="55"/>
      <c r="E616" s="56"/>
      <c r="F616" s="57"/>
      <c r="G616" s="58"/>
      <c r="H616" s="58"/>
      <c r="I616" s="59"/>
      <c r="J616" s="59"/>
      <c r="K616" s="58"/>
      <c r="L616" s="58"/>
      <c r="M616" s="59"/>
      <c r="N616" s="57"/>
      <c r="O616" s="58"/>
      <c r="P616" s="58"/>
      <c r="Q616" s="59"/>
      <c r="R616" s="57"/>
      <c r="S616" s="49"/>
      <c r="T616" s="60"/>
      <c r="U616" s="49"/>
      <c r="V616" s="61"/>
      <c r="W616" s="49"/>
      <c r="X616" s="61"/>
      <c r="Y616" s="49"/>
      <c r="Z616" s="49"/>
      <c r="AA616" s="49"/>
      <c r="AB616" s="49"/>
    </row>
    <row r="617" spans="1:28">
      <c r="A617" s="49"/>
      <c r="B617" s="53"/>
      <c r="C617" s="54"/>
      <c r="D617" s="55"/>
      <c r="E617" s="56"/>
      <c r="F617" s="57"/>
      <c r="G617" s="58"/>
      <c r="H617" s="58"/>
      <c r="I617" s="59"/>
      <c r="J617" s="59"/>
      <c r="K617" s="58"/>
      <c r="L617" s="58"/>
      <c r="M617" s="59"/>
      <c r="N617" s="57"/>
      <c r="O617" s="58"/>
      <c r="P617" s="58"/>
      <c r="Q617" s="59"/>
      <c r="R617" s="57"/>
      <c r="S617" s="49"/>
      <c r="T617" s="60"/>
      <c r="U617" s="49"/>
      <c r="V617" s="61"/>
      <c r="W617" s="49"/>
      <c r="X617" s="61"/>
      <c r="Y617" s="49"/>
      <c r="Z617" s="49"/>
      <c r="AA617" s="49"/>
      <c r="AB617" s="49"/>
    </row>
    <row r="618" spans="1:28">
      <c r="A618" s="49"/>
      <c r="B618" s="53"/>
      <c r="C618" s="54"/>
      <c r="D618" s="55"/>
      <c r="E618" s="56"/>
      <c r="F618" s="57"/>
      <c r="G618" s="58"/>
      <c r="H618" s="58"/>
      <c r="I618" s="59"/>
      <c r="J618" s="59"/>
      <c r="K618" s="58"/>
      <c r="L618" s="58"/>
      <c r="M618" s="59"/>
      <c r="N618" s="57"/>
      <c r="O618" s="58"/>
      <c r="P618" s="58"/>
      <c r="Q618" s="59"/>
      <c r="R618" s="57"/>
      <c r="S618" s="49"/>
      <c r="T618" s="60"/>
      <c r="U618" s="49"/>
      <c r="V618" s="61"/>
      <c r="W618" s="49"/>
      <c r="X618" s="61"/>
      <c r="Y618" s="49"/>
      <c r="Z618" s="49"/>
      <c r="AA618" s="49"/>
      <c r="AB618" s="49"/>
    </row>
    <row r="619" spans="1:28">
      <c r="A619" s="49"/>
      <c r="B619" s="53"/>
      <c r="C619" s="54"/>
      <c r="D619" s="55"/>
      <c r="E619" s="56"/>
      <c r="F619" s="57"/>
      <c r="G619" s="58"/>
      <c r="H619" s="58"/>
      <c r="I619" s="59"/>
      <c r="J619" s="59"/>
      <c r="K619" s="58"/>
      <c r="L619" s="58"/>
      <c r="M619" s="59"/>
      <c r="N619" s="57"/>
      <c r="O619" s="58"/>
      <c r="P619" s="58"/>
      <c r="Q619" s="59"/>
      <c r="R619" s="57"/>
      <c r="S619" s="49"/>
      <c r="T619" s="60"/>
      <c r="U619" s="49"/>
      <c r="V619" s="61"/>
      <c r="W619" s="49"/>
      <c r="X619" s="61"/>
      <c r="Y619" s="49"/>
      <c r="Z619" s="49"/>
      <c r="AA619" s="49"/>
      <c r="AB619" s="49"/>
    </row>
    <row r="620" spans="1:28">
      <c r="A620" s="49"/>
      <c r="B620" s="53"/>
      <c r="C620" s="54"/>
      <c r="D620" s="55"/>
      <c r="E620" s="56"/>
      <c r="F620" s="57"/>
      <c r="G620" s="58"/>
      <c r="H620" s="58"/>
      <c r="I620" s="59"/>
      <c r="J620" s="59"/>
      <c r="K620" s="58"/>
      <c r="L620" s="58"/>
      <c r="M620" s="59"/>
      <c r="N620" s="57"/>
      <c r="O620" s="58"/>
      <c r="P620" s="58"/>
      <c r="Q620" s="59"/>
      <c r="R620" s="57"/>
      <c r="S620" s="49"/>
      <c r="T620" s="60"/>
      <c r="U620" s="49"/>
      <c r="V620" s="61"/>
      <c r="W620" s="49"/>
      <c r="X620" s="61"/>
      <c r="Y620" s="49"/>
      <c r="Z620" s="49"/>
      <c r="AA620" s="49"/>
      <c r="AB620" s="49"/>
    </row>
    <row r="621" spans="1:28">
      <c r="A621" s="49"/>
      <c r="B621" s="53"/>
      <c r="C621" s="54"/>
      <c r="D621" s="55"/>
      <c r="E621" s="56"/>
      <c r="F621" s="57"/>
      <c r="G621" s="58"/>
      <c r="H621" s="58"/>
      <c r="I621" s="59"/>
      <c r="J621" s="59"/>
      <c r="K621" s="58"/>
      <c r="L621" s="58"/>
      <c r="M621" s="59"/>
      <c r="N621" s="57"/>
      <c r="O621" s="58"/>
      <c r="P621" s="58"/>
      <c r="Q621" s="59"/>
      <c r="R621" s="57"/>
      <c r="S621" s="49"/>
      <c r="T621" s="60"/>
      <c r="U621" s="49"/>
      <c r="V621" s="61"/>
      <c r="W621" s="49"/>
      <c r="X621" s="61"/>
      <c r="Y621" s="49"/>
      <c r="Z621" s="49"/>
      <c r="AA621" s="49"/>
      <c r="AB621" s="49"/>
    </row>
    <row r="622" spans="1:28">
      <c r="A622" s="49"/>
      <c r="B622" s="53"/>
      <c r="C622" s="54"/>
      <c r="D622" s="55"/>
      <c r="E622" s="56"/>
      <c r="F622" s="57"/>
      <c r="G622" s="58"/>
      <c r="H622" s="58"/>
      <c r="I622" s="59"/>
      <c r="J622" s="59"/>
      <c r="K622" s="58"/>
      <c r="L622" s="58"/>
      <c r="M622" s="59"/>
      <c r="N622" s="57"/>
      <c r="O622" s="58"/>
      <c r="P622" s="58"/>
      <c r="Q622" s="59"/>
      <c r="R622" s="57"/>
      <c r="S622" s="49"/>
      <c r="T622" s="60"/>
      <c r="U622" s="49"/>
      <c r="V622" s="61"/>
      <c r="W622" s="49"/>
      <c r="X622" s="61"/>
      <c r="Y622" s="49"/>
      <c r="Z622" s="49"/>
      <c r="AA622" s="49"/>
      <c r="AB622" s="49"/>
    </row>
    <row r="623" spans="1:28">
      <c r="A623" s="49"/>
      <c r="B623" s="53"/>
      <c r="C623" s="54"/>
      <c r="D623" s="55"/>
      <c r="E623" s="56"/>
      <c r="F623" s="57"/>
      <c r="G623" s="58"/>
      <c r="H623" s="58"/>
      <c r="I623" s="59"/>
      <c r="J623" s="59"/>
      <c r="K623" s="58"/>
      <c r="L623" s="58"/>
      <c r="M623" s="59"/>
      <c r="N623" s="57"/>
      <c r="O623" s="58"/>
      <c r="P623" s="58"/>
      <c r="Q623" s="59"/>
      <c r="R623" s="57"/>
      <c r="S623" s="49"/>
      <c r="T623" s="60"/>
      <c r="U623" s="49"/>
      <c r="V623" s="61"/>
      <c r="W623" s="49"/>
      <c r="X623" s="61"/>
      <c r="Y623" s="49"/>
      <c r="Z623" s="49"/>
      <c r="AA623" s="49"/>
      <c r="AB623" s="49"/>
    </row>
    <row r="624" spans="1:28">
      <c r="A624" s="49"/>
      <c r="B624" s="53"/>
      <c r="C624" s="54"/>
      <c r="D624" s="55"/>
      <c r="E624" s="56"/>
      <c r="F624" s="57"/>
      <c r="G624" s="58"/>
      <c r="H624" s="58"/>
      <c r="I624" s="59"/>
      <c r="J624" s="59"/>
      <c r="K624" s="58"/>
      <c r="L624" s="58"/>
      <c r="M624" s="59"/>
      <c r="N624" s="57"/>
      <c r="O624" s="58"/>
      <c r="P624" s="58"/>
      <c r="Q624" s="59"/>
      <c r="R624" s="57"/>
      <c r="S624" s="49"/>
      <c r="T624" s="60"/>
      <c r="U624" s="49"/>
      <c r="V624" s="61"/>
      <c r="W624" s="49"/>
      <c r="X624" s="61"/>
      <c r="Y624" s="49"/>
      <c r="Z624" s="49"/>
      <c r="AA624" s="49"/>
      <c r="AB624" s="49"/>
    </row>
    <row r="625" spans="1:28">
      <c r="A625" s="49"/>
      <c r="B625" s="53"/>
      <c r="C625" s="54"/>
      <c r="D625" s="55"/>
      <c r="E625" s="56"/>
      <c r="F625" s="57"/>
      <c r="G625" s="58"/>
      <c r="H625" s="58"/>
      <c r="I625" s="59"/>
      <c r="J625" s="59"/>
      <c r="K625" s="58"/>
      <c r="L625" s="58"/>
      <c r="M625" s="59"/>
      <c r="N625" s="57"/>
      <c r="O625" s="58"/>
      <c r="P625" s="58"/>
      <c r="Q625" s="59"/>
      <c r="R625" s="57"/>
      <c r="S625" s="49"/>
      <c r="T625" s="60"/>
      <c r="U625" s="49"/>
      <c r="V625" s="61"/>
      <c r="W625" s="49"/>
      <c r="X625" s="61"/>
      <c r="Y625" s="49"/>
      <c r="Z625" s="49"/>
      <c r="AA625" s="49"/>
      <c r="AB625" s="49"/>
    </row>
    <row r="626" spans="1:28">
      <c r="A626" s="49"/>
      <c r="B626" s="53"/>
      <c r="C626" s="54"/>
      <c r="D626" s="55"/>
      <c r="E626" s="56"/>
      <c r="F626" s="57"/>
      <c r="G626" s="58"/>
      <c r="H626" s="58"/>
      <c r="I626" s="59"/>
      <c r="J626" s="59"/>
      <c r="K626" s="58"/>
      <c r="L626" s="58"/>
      <c r="M626" s="59"/>
      <c r="N626" s="57"/>
      <c r="O626" s="58"/>
      <c r="P626" s="58"/>
      <c r="Q626" s="59"/>
      <c r="R626" s="57"/>
      <c r="S626" s="49"/>
      <c r="T626" s="60"/>
      <c r="U626" s="49"/>
      <c r="V626" s="61"/>
      <c r="W626" s="49"/>
      <c r="X626" s="61"/>
      <c r="Y626" s="49"/>
      <c r="Z626" s="49"/>
      <c r="AA626" s="49"/>
      <c r="AB626" s="49"/>
    </row>
    <row r="627" spans="1:28">
      <c r="A627" s="49"/>
      <c r="B627" s="53"/>
      <c r="C627" s="54"/>
      <c r="D627" s="55"/>
      <c r="E627" s="56"/>
      <c r="F627" s="57"/>
      <c r="G627" s="58"/>
      <c r="H627" s="58"/>
      <c r="I627" s="59"/>
      <c r="J627" s="59"/>
      <c r="K627" s="58"/>
      <c r="L627" s="58"/>
      <c r="M627" s="59"/>
      <c r="N627" s="57"/>
      <c r="O627" s="58"/>
      <c r="P627" s="58"/>
      <c r="Q627" s="59"/>
      <c r="R627" s="57"/>
      <c r="S627" s="49"/>
      <c r="T627" s="60"/>
      <c r="U627" s="49"/>
      <c r="V627" s="61"/>
      <c r="W627" s="49"/>
      <c r="X627" s="61"/>
      <c r="Y627" s="49"/>
      <c r="Z627" s="49"/>
      <c r="AA627" s="49"/>
      <c r="AB627" s="49"/>
    </row>
    <row r="628" spans="1:28">
      <c r="A628" s="49"/>
      <c r="B628" s="53"/>
      <c r="C628" s="54"/>
      <c r="D628" s="55"/>
      <c r="E628" s="56"/>
      <c r="F628" s="57"/>
      <c r="G628" s="58"/>
      <c r="H628" s="58"/>
      <c r="I628" s="59"/>
      <c r="J628" s="59"/>
      <c r="K628" s="58"/>
      <c r="L628" s="58"/>
      <c r="M628" s="59"/>
      <c r="N628" s="57"/>
      <c r="O628" s="58"/>
      <c r="P628" s="58"/>
      <c r="Q628" s="59"/>
      <c r="R628" s="57"/>
      <c r="S628" s="49"/>
      <c r="T628" s="60"/>
      <c r="U628" s="49"/>
      <c r="V628" s="61"/>
      <c r="W628" s="49"/>
      <c r="X628" s="61"/>
      <c r="Y628" s="49"/>
      <c r="Z628" s="49"/>
      <c r="AA628" s="49"/>
      <c r="AB628" s="49"/>
    </row>
    <row r="629" spans="1:28">
      <c r="A629" s="49"/>
      <c r="B629" s="53"/>
      <c r="C629" s="54"/>
      <c r="D629" s="55"/>
      <c r="E629" s="56"/>
      <c r="F629" s="57"/>
      <c r="G629" s="58"/>
      <c r="H629" s="58"/>
      <c r="I629" s="59"/>
      <c r="J629" s="59"/>
      <c r="K629" s="58"/>
      <c r="L629" s="58"/>
      <c r="M629" s="59"/>
      <c r="N629" s="57"/>
      <c r="O629" s="58"/>
      <c r="P629" s="58"/>
      <c r="Q629" s="59"/>
      <c r="R629" s="57"/>
      <c r="S629" s="49"/>
      <c r="T629" s="60"/>
      <c r="U629" s="49"/>
      <c r="V629" s="61"/>
      <c r="W629" s="49"/>
      <c r="X629" s="61"/>
      <c r="Y629" s="49"/>
      <c r="Z629" s="49"/>
      <c r="AA629" s="49"/>
      <c r="AB629" s="49"/>
    </row>
    <row r="630" spans="1:28">
      <c r="A630" s="49"/>
      <c r="B630" s="53"/>
      <c r="C630" s="54"/>
      <c r="D630" s="55"/>
      <c r="E630" s="56"/>
      <c r="F630" s="57"/>
      <c r="G630" s="58"/>
      <c r="H630" s="58"/>
      <c r="I630" s="59"/>
      <c r="J630" s="59"/>
      <c r="K630" s="58"/>
      <c r="L630" s="58"/>
      <c r="M630" s="59"/>
      <c r="N630" s="57"/>
      <c r="O630" s="58"/>
      <c r="P630" s="58"/>
      <c r="Q630" s="59"/>
      <c r="R630" s="57"/>
      <c r="S630" s="49"/>
      <c r="T630" s="60"/>
      <c r="U630" s="49"/>
      <c r="V630" s="61"/>
      <c r="W630" s="49"/>
      <c r="X630" s="61"/>
      <c r="Y630" s="49"/>
      <c r="Z630" s="49"/>
      <c r="AA630" s="49"/>
      <c r="AB630" s="49"/>
    </row>
    <row r="631" spans="1:28">
      <c r="A631" s="49"/>
      <c r="B631" s="53"/>
      <c r="C631" s="54"/>
      <c r="D631" s="55"/>
      <c r="E631" s="56"/>
      <c r="F631" s="57"/>
      <c r="G631" s="58"/>
      <c r="H631" s="58"/>
      <c r="I631" s="59"/>
      <c r="J631" s="59"/>
      <c r="K631" s="58"/>
      <c r="L631" s="58"/>
      <c r="M631" s="59"/>
      <c r="N631" s="57"/>
      <c r="O631" s="58"/>
      <c r="P631" s="58"/>
      <c r="Q631" s="59"/>
      <c r="R631" s="57"/>
      <c r="S631" s="49"/>
      <c r="T631" s="60"/>
      <c r="U631" s="49"/>
      <c r="V631" s="61"/>
      <c r="W631" s="49"/>
      <c r="X631" s="61"/>
      <c r="Y631" s="49"/>
      <c r="Z631" s="49"/>
      <c r="AA631" s="49"/>
      <c r="AB631" s="49"/>
    </row>
    <row r="632" spans="1:28">
      <c r="A632" s="49"/>
      <c r="B632" s="53"/>
      <c r="C632" s="54"/>
      <c r="D632" s="55"/>
      <c r="E632" s="56"/>
      <c r="F632" s="57"/>
      <c r="G632" s="58"/>
      <c r="H632" s="58"/>
      <c r="I632" s="59"/>
      <c r="J632" s="59"/>
      <c r="K632" s="58"/>
      <c r="L632" s="58"/>
      <c r="M632" s="59"/>
      <c r="N632" s="57"/>
      <c r="O632" s="58"/>
      <c r="P632" s="58"/>
      <c r="Q632" s="59"/>
      <c r="R632" s="57"/>
      <c r="S632" s="49"/>
      <c r="T632" s="60"/>
      <c r="U632" s="49"/>
      <c r="V632" s="61"/>
      <c r="W632" s="49"/>
      <c r="X632" s="61"/>
      <c r="Y632" s="49"/>
      <c r="Z632" s="49"/>
      <c r="AA632" s="49"/>
      <c r="AB632" s="49"/>
    </row>
    <row r="633" spans="1:28">
      <c r="A633" s="49"/>
      <c r="B633" s="53"/>
      <c r="C633" s="54"/>
      <c r="D633" s="55"/>
      <c r="E633" s="56"/>
      <c r="F633" s="57"/>
      <c r="G633" s="58"/>
      <c r="H633" s="58"/>
      <c r="I633" s="59"/>
      <c r="J633" s="59"/>
      <c r="K633" s="58"/>
      <c r="L633" s="58"/>
      <c r="M633" s="59"/>
      <c r="N633" s="57"/>
      <c r="O633" s="58"/>
      <c r="P633" s="58"/>
      <c r="Q633" s="59"/>
      <c r="R633" s="57"/>
      <c r="S633" s="49"/>
      <c r="T633" s="60"/>
      <c r="U633" s="49"/>
      <c r="V633" s="61"/>
      <c r="W633" s="49"/>
      <c r="X633" s="61"/>
      <c r="Y633" s="49"/>
      <c r="Z633" s="49"/>
      <c r="AA633" s="49"/>
      <c r="AB633" s="49"/>
    </row>
    <row r="634" spans="1:28">
      <c r="A634" s="49"/>
      <c r="B634" s="53"/>
      <c r="C634" s="54"/>
      <c r="D634" s="55"/>
      <c r="E634" s="56"/>
      <c r="F634" s="57"/>
      <c r="G634" s="58"/>
      <c r="H634" s="58"/>
      <c r="I634" s="59"/>
      <c r="J634" s="59"/>
      <c r="K634" s="58"/>
      <c r="L634" s="58"/>
      <c r="M634" s="59"/>
      <c r="N634" s="57"/>
      <c r="O634" s="58"/>
      <c r="P634" s="58"/>
      <c r="Q634" s="59"/>
      <c r="R634" s="57"/>
      <c r="S634" s="49"/>
      <c r="T634" s="60"/>
      <c r="U634" s="49"/>
      <c r="V634" s="61"/>
      <c r="W634" s="49"/>
      <c r="X634" s="61"/>
      <c r="Y634" s="49"/>
      <c r="Z634" s="49"/>
      <c r="AA634" s="49"/>
      <c r="AB634" s="49"/>
    </row>
    <row r="635" spans="1:28">
      <c r="A635" s="49"/>
      <c r="B635" s="53"/>
      <c r="C635" s="54"/>
      <c r="D635" s="55"/>
      <c r="E635" s="56"/>
      <c r="F635" s="57"/>
      <c r="G635" s="58"/>
      <c r="H635" s="58"/>
      <c r="I635" s="59"/>
      <c r="J635" s="59"/>
      <c r="K635" s="58"/>
      <c r="L635" s="58"/>
      <c r="M635" s="59"/>
      <c r="N635" s="57"/>
      <c r="O635" s="58"/>
      <c r="P635" s="58"/>
      <c r="Q635" s="59"/>
      <c r="R635" s="57"/>
      <c r="S635" s="49"/>
      <c r="T635" s="60"/>
      <c r="U635" s="49"/>
      <c r="V635" s="61"/>
      <c r="W635" s="49"/>
      <c r="X635" s="61"/>
      <c r="Y635" s="49"/>
      <c r="Z635" s="49"/>
      <c r="AA635" s="49"/>
      <c r="AB635" s="49"/>
    </row>
    <row r="636" spans="1:28">
      <c r="A636" s="49"/>
      <c r="B636" s="53"/>
      <c r="C636" s="54"/>
      <c r="D636" s="55"/>
      <c r="E636" s="56"/>
      <c r="F636" s="57"/>
      <c r="G636" s="58"/>
      <c r="H636" s="58"/>
      <c r="I636" s="59"/>
      <c r="J636" s="59"/>
      <c r="K636" s="58"/>
      <c r="L636" s="58"/>
      <c r="M636" s="59"/>
      <c r="N636" s="57"/>
      <c r="O636" s="58"/>
      <c r="P636" s="58"/>
      <c r="Q636" s="59"/>
      <c r="R636" s="57"/>
      <c r="S636" s="49"/>
      <c r="T636" s="60"/>
      <c r="U636" s="49"/>
      <c r="V636" s="61"/>
      <c r="W636" s="49"/>
      <c r="X636" s="61"/>
      <c r="Y636" s="49"/>
      <c r="Z636" s="49"/>
      <c r="AA636" s="49"/>
      <c r="AB636" s="49"/>
    </row>
    <row r="637" spans="1:28">
      <c r="A637" s="49"/>
      <c r="B637" s="53"/>
      <c r="C637" s="54"/>
      <c r="D637" s="55"/>
      <c r="E637" s="56"/>
      <c r="F637" s="57"/>
      <c r="G637" s="58"/>
      <c r="H637" s="58"/>
      <c r="I637" s="59"/>
      <c r="J637" s="59"/>
      <c r="K637" s="58"/>
      <c r="L637" s="58"/>
      <c r="M637" s="59"/>
      <c r="N637" s="57"/>
      <c r="O637" s="58"/>
      <c r="P637" s="58"/>
      <c r="Q637" s="59"/>
      <c r="R637" s="57"/>
      <c r="S637" s="49"/>
      <c r="T637" s="60"/>
      <c r="U637" s="49"/>
      <c r="V637" s="61"/>
      <c r="W637" s="49"/>
      <c r="X637" s="61"/>
      <c r="Y637" s="49"/>
      <c r="Z637" s="49"/>
      <c r="AA637" s="49"/>
      <c r="AB637" s="49"/>
    </row>
    <row r="638" spans="1:28">
      <c r="A638" s="49"/>
      <c r="B638" s="53"/>
      <c r="C638" s="54"/>
      <c r="D638" s="55"/>
      <c r="E638" s="56"/>
      <c r="F638" s="57"/>
      <c r="G638" s="58"/>
      <c r="H638" s="58"/>
      <c r="I638" s="59"/>
      <c r="J638" s="59"/>
      <c r="K638" s="58"/>
      <c r="L638" s="58"/>
      <c r="M638" s="59"/>
      <c r="N638" s="57"/>
      <c r="O638" s="58"/>
      <c r="P638" s="58"/>
      <c r="Q638" s="59"/>
      <c r="R638" s="57"/>
      <c r="S638" s="49"/>
      <c r="T638" s="60"/>
      <c r="U638" s="49"/>
      <c r="V638" s="61"/>
      <c r="W638" s="49"/>
      <c r="X638" s="61"/>
      <c r="Y638" s="49"/>
      <c r="Z638" s="49"/>
      <c r="AA638" s="49"/>
      <c r="AB638" s="49"/>
    </row>
    <row r="639" spans="1:28">
      <c r="A639" s="49"/>
      <c r="B639" s="53"/>
      <c r="C639" s="54"/>
      <c r="D639" s="55"/>
      <c r="E639" s="56"/>
      <c r="F639" s="57"/>
      <c r="G639" s="58"/>
      <c r="H639" s="58"/>
      <c r="I639" s="59"/>
      <c r="J639" s="59"/>
      <c r="K639" s="58"/>
      <c r="L639" s="58"/>
      <c r="M639" s="59"/>
      <c r="N639" s="57"/>
      <c r="O639" s="58"/>
      <c r="P639" s="58"/>
      <c r="Q639" s="59"/>
      <c r="R639" s="57"/>
      <c r="S639" s="49"/>
      <c r="T639" s="60"/>
      <c r="U639" s="49"/>
      <c r="V639" s="61"/>
      <c r="W639" s="49"/>
      <c r="X639" s="61"/>
      <c r="Y639" s="49"/>
      <c r="Z639" s="49"/>
      <c r="AA639" s="49"/>
      <c r="AB639" s="49"/>
    </row>
    <row r="640" spans="1:28">
      <c r="A640" s="49"/>
      <c r="B640" s="53"/>
      <c r="C640" s="54"/>
      <c r="D640" s="55"/>
      <c r="E640" s="56"/>
      <c r="F640" s="57"/>
      <c r="G640" s="58"/>
      <c r="H640" s="58"/>
      <c r="I640" s="59"/>
      <c r="J640" s="59"/>
      <c r="K640" s="58"/>
      <c r="L640" s="58"/>
      <c r="M640" s="59"/>
      <c r="N640" s="57"/>
      <c r="O640" s="58"/>
      <c r="P640" s="58"/>
      <c r="Q640" s="59"/>
      <c r="R640" s="57"/>
      <c r="S640" s="49"/>
      <c r="T640" s="60"/>
      <c r="U640" s="49"/>
      <c r="V640" s="61"/>
      <c r="W640" s="49"/>
      <c r="X640" s="61"/>
      <c r="Y640" s="49"/>
      <c r="Z640" s="49"/>
      <c r="AA640" s="49"/>
      <c r="AB640" s="49"/>
    </row>
    <row r="641" spans="1:28">
      <c r="A641" s="49"/>
      <c r="B641" s="53"/>
      <c r="C641" s="54"/>
      <c r="D641" s="55"/>
      <c r="E641" s="56"/>
      <c r="F641" s="57"/>
      <c r="G641" s="58"/>
      <c r="H641" s="58"/>
      <c r="I641" s="59"/>
      <c r="J641" s="59"/>
      <c r="K641" s="58"/>
      <c r="L641" s="58"/>
      <c r="M641" s="59"/>
      <c r="N641" s="57"/>
      <c r="O641" s="58"/>
      <c r="P641" s="58"/>
      <c r="Q641" s="59"/>
      <c r="R641" s="57"/>
      <c r="S641" s="49"/>
      <c r="T641" s="60"/>
      <c r="U641" s="49"/>
      <c r="V641" s="61"/>
      <c r="W641" s="49"/>
      <c r="X641" s="61"/>
      <c r="Y641" s="49"/>
      <c r="Z641" s="49"/>
      <c r="AA641" s="49"/>
      <c r="AB641" s="49"/>
    </row>
    <row r="642" spans="1:28">
      <c r="A642" s="49"/>
      <c r="B642" s="53"/>
      <c r="C642" s="54"/>
      <c r="D642" s="55"/>
      <c r="E642" s="56"/>
      <c r="F642" s="57"/>
      <c r="G642" s="58"/>
      <c r="H642" s="58"/>
      <c r="I642" s="59"/>
      <c r="J642" s="59"/>
      <c r="K642" s="58"/>
      <c r="L642" s="58"/>
      <c r="M642" s="59"/>
      <c r="N642" s="57"/>
      <c r="O642" s="58"/>
      <c r="P642" s="58"/>
      <c r="Q642" s="59"/>
      <c r="R642" s="57"/>
      <c r="S642" s="49"/>
      <c r="T642" s="60"/>
      <c r="U642" s="49"/>
      <c r="V642" s="61"/>
      <c r="W642" s="49"/>
      <c r="X642" s="61"/>
      <c r="Y642" s="49"/>
      <c r="Z642" s="49"/>
      <c r="AA642" s="49"/>
      <c r="AB642" s="49"/>
    </row>
    <row r="643" spans="1:28">
      <c r="A643" s="49"/>
      <c r="B643" s="53"/>
      <c r="C643" s="54"/>
      <c r="D643" s="55"/>
      <c r="E643" s="56"/>
      <c r="F643" s="57"/>
      <c r="G643" s="58"/>
      <c r="H643" s="58"/>
      <c r="I643" s="59"/>
      <c r="J643" s="59"/>
      <c r="K643" s="58"/>
      <c r="L643" s="58"/>
      <c r="M643" s="59"/>
      <c r="N643" s="57"/>
      <c r="O643" s="58"/>
      <c r="P643" s="58"/>
      <c r="Q643" s="59"/>
      <c r="R643" s="57"/>
      <c r="S643" s="49"/>
      <c r="T643" s="60"/>
      <c r="U643" s="49"/>
      <c r="V643" s="61"/>
      <c r="W643" s="49"/>
      <c r="X643" s="61"/>
      <c r="Y643" s="49"/>
      <c r="Z643" s="49"/>
      <c r="AA643" s="49"/>
      <c r="AB643" s="49"/>
    </row>
    <row r="644" spans="1:28">
      <c r="A644" s="49"/>
      <c r="B644" s="53"/>
      <c r="C644" s="54"/>
      <c r="D644" s="55"/>
      <c r="E644" s="56"/>
      <c r="F644" s="57"/>
      <c r="G644" s="58"/>
      <c r="H644" s="58"/>
      <c r="I644" s="59"/>
      <c r="J644" s="59"/>
      <c r="K644" s="58"/>
      <c r="L644" s="58"/>
      <c r="M644" s="59"/>
      <c r="N644" s="57"/>
      <c r="O644" s="58"/>
      <c r="P644" s="58"/>
      <c r="Q644" s="59"/>
      <c r="R644" s="57"/>
      <c r="S644" s="49"/>
      <c r="T644" s="60"/>
      <c r="U644" s="49"/>
      <c r="V644" s="61"/>
      <c r="W644" s="49"/>
      <c r="X644" s="61"/>
      <c r="Y644" s="49"/>
      <c r="Z644" s="49"/>
      <c r="AA644" s="49"/>
      <c r="AB644" s="49"/>
    </row>
    <row r="645" spans="1:28">
      <c r="A645" s="49"/>
      <c r="B645" s="53"/>
      <c r="C645" s="54"/>
      <c r="D645" s="55"/>
      <c r="E645" s="56"/>
      <c r="F645" s="57"/>
      <c r="G645" s="58"/>
      <c r="H645" s="58"/>
      <c r="I645" s="59"/>
      <c r="J645" s="59"/>
      <c r="K645" s="58"/>
      <c r="L645" s="58"/>
      <c r="M645" s="59"/>
      <c r="N645" s="57"/>
      <c r="O645" s="58"/>
      <c r="P645" s="58"/>
      <c r="Q645" s="59"/>
      <c r="R645" s="57"/>
      <c r="S645" s="49"/>
      <c r="T645" s="60"/>
      <c r="U645" s="49"/>
      <c r="V645" s="61"/>
      <c r="W645" s="49"/>
      <c r="X645" s="61"/>
      <c r="Y645" s="49"/>
      <c r="Z645" s="49"/>
      <c r="AA645" s="49"/>
      <c r="AB645" s="49"/>
    </row>
    <row r="646" spans="1:28">
      <c r="A646" s="49"/>
      <c r="B646" s="53"/>
      <c r="C646" s="54"/>
      <c r="D646" s="55"/>
      <c r="E646" s="56"/>
      <c r="F646" s="57"/>
      <c r="G646" s="58"/>
      <c r="H646" s="58"/>
      <c r="I646" s="59"/>
      <c r="J646" s="59"/>
      <c r="K646" s="58"/>
      <c r="L646" s="58"/>
      <c r="M646" s="59"/>
      <c r="N646" s="57"/>
      <c r="O646" s="58"/>
      <c r="P646" s="58"/>
      <c r="Q646" s="59"/>
      <c r="R646" s="57"/>
      <c r="S646" s="49"/>
      <c r="T646" s="60"/>
      <c r="U646" s="49"/>
      <c r="V646" s="61"/>
      <c r="W646" s="49"/>
      <c r="X646" s="61"/>
      <c r="Y646" s="49"/>
      <c r="Z646" s="49"/>
      <c r="AA646" s="49"/>
      <c r="AB646" s="49"/>
    </row>
    <row r="647" spans="1:28">
      <c r="A647" s="49"/>
      <c r="B647" s="53"/>
      <c r="C647" s="54"/>
      <c r="D647" s="55"/>
      <c r="E647" s="56"/>
      <c r="F647" s="57"/>
      <c r="G647" s="58"/>
      <c r="H647" s="58"/>
      <c r="I647" s="59"/>
      <c r="J647" s="59"/>
      <c r="K647" s="58"/>
      <c r="L647" s="58"/>
      <c r="M647" s="59"/>
      <c r="N647" s="57"/>
      <c r="O647" s="58"/>
      <c r="P647" s="58"/>
      <c r="Q647" s="59"/>
      <c r="R647" s="57"/>
      <c r="S647" s="49"/>
      <c r="T647" s="60"/>
      <c r="U647" s="49"/>
      <c r="V647" s="61"/>
      <c r="W647" s="49"/>
      <c r="X647" s="61"/>
      <c r="Y647" s="49"/>
      <c r="Z647" s="49"/>
      <c r="AA647" s="49"/>
      <c r="AB647" s="49"/>
    </row>
    <row r="648" spans="1:28">
      <c r="A648" s="49"/>
      <c r="B648" s="53"/>
      <c r="C648" s="54"/>
      <c r="D648" s="55"/>
      <c r="E648" s="56"/>
      <c r="F648" s="57"/>
      <c r="G648" s="58"/>
      <c r="H648" s="58"/>
      <c r="I648" s="59"/>
      <c r="J648" s="59"/>
      <c r="K648" s="58"/>
      <c r="L648" s="58"/>
      <c r="M648" s="59"/>
      <c r="N648" s="57"/>
      <c r="O648" s="58"/>
      <c r="P648" s="58"/>
      <c r="Q648" s="59"/>
      <c r="R648" s="57"/>
      <c r="S648" s="49"/>
      <c r="T648" s="60"/>
      <c r="U648" s="49"/>
      <c r="V648" s="61"/>
      <c r="W648" s="49"/>
      <c r="X648" s="61"/>
      <c r="Y648" s="49"/>
      <c r="Z648" s="49"/>
      <c r="AA648" s="49"/>
      <c r="AB648" s="49"/>
    </row>
    <row r="649" spans="1:28">
      <c r="A649" s="49"/>
      <c r="B649" s="53"/>
      <c r="C649" s="54"/>
      <c r="D649" s="55"/>
      <c r="E649" s="56"/>
      <c r="F649" s="57"/>
      <c r="G649" s="58"/>
      <c r="H649" s="58"/>
      <c r="I649" s="59"/>
      <c r="J649" s="59"/>
      <c r="K649" s="58"/>
      <c r="L649" s="58"/>
      <c r="M649" s="59"/>
      <c r="N649" s="57"/>
      <c r="O649" s="58"/>
      <c r="P649" s="58"/>
      <c r="Q649" s="59"/>
      <c r="R649" s="57"/>
      <c r="S649" s="49"/>
      <c r="T649" s="60"/>
      <c r="U649" s="49"/>
      <c r="V649" s="61"/>
      <c r="W649" s="49"/>
      <c r="X649" s="61"/>
      <c r="Y649" s="49"/>
      <c r="Z649" s="49"/>
      <c r="AA649" s="49"/>
      <c r="AB649" s="49"/>
    </row>
    <row r="650" spans="1:28">
      <c r="A650" s="49"/>
      <c r="B650" s="53"/>
      <c r="C650" s="54"/>
      <c r="D650" s="55"/>
      <c r="E650" s="56"/>
      <c r="F650" s="57"/>
      <c r="G650" s="58"/>
      <c r="H650" s="58"/>
      <c r="I650" s="59"/>
      <c r="J650" s="59"/>
      <c r="K650" s="58"/>
      <c r="L650" s="58"/>
      <c r="M650" s="59"/>
      <c r="N650" s="57"/>
      <c r="O650" s="58"/>
      <c r="P650" s="58"/>
      <c r="Q650" s="59"/>
      <c r="R650" s="57"/>
      <c r="S650" s="49"/>
      <c r="T650" s="60"/>
      <c r="U650" s="49"/>
      <c r="V650" s="61"/>
      <c r="W650" s="49"/>
      <c r="X650" s="61"/>
      <c r="Y650" s="49"/>
      <c r="Z650" s="49"/>
      <c r="AA650" s="49"/>
      <c r="AB650" s="49"/>
    </row>
    <row r="651" spans="1:28">
      <c r="A651" s="49"/>
      <c r="B651" s="53"/>
      <c r="C651" s="54"/>
      <c r="D651" s="55"/>
      <c r="E651" s="56"/>
      <c r="F651" s="57"/>
      <c r="G651" s="58"/>
      <c r="H651" s="58"/>
      <c r="I651" s="59"/>
      <c r="J651" s="59"/>
      <c r="K651" s="58"/>
      <c r="L651" s="58"/>
      <c r="M651" s="59"/>
      <c r="N651" s="57"/>
      <c r="O651" s="58"/>
      <c r="P651" s="58"/>
      <c r="Q651" s="59"/>
      <c r="R651" s="57"/>
      <c r="S651" s="49"/>
      <c r="T651" s="60"/>
      <c r="U651" s="49"/>
      <c r="V651" s="61"/>
      <c r="W651" s="49"/>
      <c r="X651" s="61"/>
      <c r="Y651" s="49"/>
      <c r="Z651" s="49"/>
      <c r="AA651" s="49"/>
      <c r="AB651" s="49"/>
    </row>
    <row r="652" spans="1:28">
      <c r="A652" s="49"/>
      <c r="B652" s="53"/>
      <c r="C652" s="54"/>
      <c r="D652" s="55"/>
      <c r="E652" s="56"/>
      <c r="F652" s="57"/>
      <c r="G652" s="58"/>
      <c r="H652" s="58"/>
      <c r="I652" s="59"/>
      <c r="J652" s="59"/>
      <c r="K652" s="58"/>
      <c r="L652" s="58"/>
      <c r="M652" s="59"/>
      <c r="N652" s="57"/>
      <c r="O652" s="58"/>
      <c r="P652" s="58"/>
      <c r="Q652" s="59"/>
      <c r="R652" s="57"/>
      <c r="S652" s="49"/>
      <c r="T652" s="60"/>
      <c r="U652" s="49"/>
      <c r="V652" s="61"/>
      <c r="W652" s="49"/>
      <c r="X652" s="61"/>
      <c r="Y652" s="49"/>
      <c r="Z652" s="49"/>
      <c r="AA652" s="49"/>
      <c r="AB652" s="49"/>
    </row>
    <row r="653" spans="1:28">
      <c r="A653" s="49"/>
      <c r="B653" s="53"/>
      <c r="C653" s="54"/>
      <c r="D653" s="55"/>
      <c r="E653" s="56"/>
      <c r="F653" s="57"/>
      <c r="G653" s="58"/>
      <c r="H653" s="58"/>
      <c r="I653" s="59"/>
      <c r="J653" s="59"/>
      <c r="K653" s="58"/>
      <c r="L653" s="58"/>
      <c r="M653" s="59"/>
      <c r="N653" s="57"/>
      <c r="O653" s="58"/>
      <c r="P653" s="58"/>
      <c r="Q653" s="59"/>
      <c r="R653" s="57"/>
      <c r="S653" s="49"/>
      <c r="T653" s="60"/>
      <c r="U653" s="49"/>
      <c r="V653" s="61"/>
      <c r="W653" s="49"/>
      <c r="X653" s="61"/>
      <c r="Y653" s="49"/>
      <c r="Z653" s="49"/>
      <c r="AA653" s="49"/>
      <c r="AB653" s="49"/>
    </row>
    <row r="654" spans="1:28">
      <c r="A654" s="49"/>
      <c r="B654" s="53"/>
      <c r="C654" s="54"/>
      <c r="D654" s="55"/>
      <c r="E654" s="56"/>
      <c r="F654" s="57"/>
      <c r="G654" s="58"/>
      <c r="H654" s="58"/>
      <c r="I654" s="59"/>
      <c r="J654" s="59"/>
      <c r="K654" s="58"/>
      <c r="L654" s="58"/>
      <c r="M654" s="59"/>
      <c r="N654" s="57"/>
      <c r="O654" s="58"/>
      <c r="P654" s="58"/>
      <c r="Q654" s="59"/>
      <c r="R654" s="57"/>
      <c r="S654" s="49"/>
      <c r="T654" s="60"/>
      <c r="U654" s="49"/>
      <c r="V654" s="61"/>
      <c r="W654" s="49"/>
      <c r="X654" s="61"/>
      <c r="Y654" s="49"/>
      <c r="Z654" s="49"/>
      <c r="AA654" s="49"/>
      <c r="AB654" s="49"/>
    </row>
    <row r="655" spans="1:28">
      <c r="A655" s="49"/>
      <c r="B655" s="53"/>
      <c r="C655" s="54"/>
      <c r="D655" s="55"/>
      <c r="E655" s="56"/>
      <c r="F655" s="57"/>
      <c r="G655" s="58"/>
      <c r="H655" s="58"/>
      <c r="I655" s="59"/>
      <c r="J655" s="59"/>
      <c r="K655" s="58"/>
      <c r="L655" s="58"/>
      <c r="M655" s="59"/>
      <c r="N655" s="57"/>
      <c r="O655" s="58"/>
      <c r="P655" s="58"/>
      <c r="Q655" s="59"/>
      <c r="R655" s="57"/>
      <c r="S655" s="49"/>
      <c r="T655" s="60"/>
      <c r="U655" s="49"/>
      <c r="V655" s="61"/>
      <c r="W655" s="49"/>
      <c r="X655" s="61"/>
      <c r="Y655" s="49"/>
      <c r="Z655" s="49"/>
      <c r="AA655" s="49"/>
      <c r="AB655" s="49"/>
    </row>
    <row r="656" spans="1:28">
      <c r="A656" s="49"/>
      <c r="B656" s="53"/>
      <c r="C656" s="54"/>
      <c r="D656" s="55"/>
      <c r="E656" s="56"/>
      <c r="F656" s="57"/>
      <c r="G656" s="58"/>
      <c r="H656" s="58"/>
      <c r="I656" s="59"/>
      <c r="J656" s="59"/>
      <c r="K656" s="58"/>
      <c r="L656" s="58"/>
      <c r="M656" s="59"/>
      <c r="N656" s="57"/>
      <c r="O656" s="58"/>
      <c r="P656" s="58"/>
      <c r="Q656" s="59"/>
      <c r="R656" s="57"/>
      <c r="S656" s="49"/>
      <c r="T656" s="60"/>
      <c r="U656" s="49"/>
      <c r="V656" s="61"/>
      <c r="W656" s="49"/>
      <c r="X656" s="61"/>
      <c r="Y656" s="49"/>
      <c r="Z656" s="49"/>
      <c r="AA656" s="49"/>
      <c r="AB656" s="49"/>
    </row>
    <row r="657" spans="1:28">
      <c r="A657" s="49"/>
      <c r="B657" s="53"/>
      <c r="C657" s="54"/>
      <c r="D657" s="55"/>
      <c r="E657" s="56"/>
      <c r="F657" s="57"/>
      <c r="G657" s="58"/>
      <c r="H657" s="58"/>
      <c r="I657" s="59"/>
      <c r="J657" s="59"/>
      <c r="K657" s="58"/>
      <c r="L657" s="58"/>
      <c r="M657" s="59"/>
      <c r="N657" s="57"/>
      <c r="O657" s="58"/>
      <c r="P657" s="58"/>
      <c r="Q657" s="59"/>
      <c r="R657" s="57"/>
      <c r="S657" s="49"/>
      <c r="T657" s="60"/>
      <c r="U657" s="49"/>
      <c r="V657" s="61"/>
      <c r="W657" s="49"/>
      <c r="X657" s="61"/>
      <c r="Y657" s="49"/>
      <c r="Z657" s="49"/>
      <c r="AA657" s="49"/>
      <c r="AB657" s="49"/>
    </row>
    <row r="658" spans="1:28">
      <c r="A658" s="49"/>
      <c r="B658" s="53"/>
      <c r="C658" s="54"/>
      <c r="D658" s="55"/>
      <c r="E658" s="56"/>
      <c r="F658" s="57"/>
      <c r="G658" s="58"/>
      <c r="H658" s="58"/>
      <c r="I658" s="59"/>
      <c r="J658" s="59"/>
      <c r="K658" s="58"/>
      <c r="L658" s="58"/>
      <c r="M658" s="59"/>
      <c r="N658" s="57"/>
      <c r="O658" s="58"/>
      <c r="P658" s="58"/>
      <c r="Q658" s="59"/>
      <c r="R658" s="57"/>
      <c r="S658" s="49"/>
      <c r="T658" s="60"/>
      <c r="U658" s="49"/>
      <c r="V658" s="61"/>
      <c r="W658" s="49"/>
      <c r="X658" s="61"/>
      <c r="Y658" s="49"/>
      <c r="Z658" s="49"/>
      <c r="AA658" s="49"/>
      <c r="AB658" s="49"/>
    </row>
    <row r="659" spans="1:28">
      <c r="A659" s="49"/>
      <c r="B659" s="53"/>
      <c r="C659" s="54"/>
      <c r="D659" s="55"/>
      <c r="E659" s="56"/>
      <c r="F659" s="57"/>
      <c r="G659" s="58"/>
      <c r="H659" s="58"/>
      <c r="I659" s="59"/>
      <c r="J659" s="59"/>
      <c r="K659" s="58"/>
      <c r="L659" s="58"/>
      <c r="M659" s="59"/>
      <c r="N659" s="57"/>
      <c r="O659" s="58"/>
      <c r="P659" s="58"/>
      <c r="Q659" s="59"/>
      <c r="R659" s="57"/>
      <c r="S659" s="49"/>
      <c r="T659" s="60"/>
      <c r="U659" s="49"/>
      <c r="V659" s="61"/>
      <c r="W659" s="49"/>
      <c r="X659" s="61"/>
      <c r="Y659" s="49"/>
      <c r="Z659" s="49"/>
      <c r="AA659" s="49"/>
      <c r="AB659" s="49"/>
    </row>
    <row r="660" spans="1:28">
      <c r="A660" s="49"/>
      <c r="B660" s="53"/>
      <c r="C660" s="54"/>
      <c r="D660" s="55"/>
      <c r="E660" s="56"/>
      <c r="F660" s="57"/>
      <c r="G660" s="58"/>
      <c r="H660" s="58"/>
      <c r="I660" s="59"/>
      <c r="J660" s="59"/>
      <c r="K660" s="58"/>
      <c r="L660" s="58"/>
      <c r="M660" s="59"/>
      <c r="N660" s="57"/>
      <c r="O660" s="58"/>
      <c r="P660" s="58"/>
      <c r="Q660" s="59"/>
      <c r="R660" s="57"/>
      <c r="S660" s="49"/>
      <c r="T660" s="60"/>
      <c r="U660" s="49"/>
      <c r="V660" s="61"/>
      <c r="W660" s="49"/>
      <c r="X660" s="61"/>
      <c r="Y660" s="49"/>
      <c r="Z660" s="49"/>
      <c r="AA660" s="49"/>
      <c r="AB660" s="49"/>
    </row>
    <row r="661" spans="1:28">
      <c r="A661" s="49"/>
      <c r="B661" s="53"/>
      <c r="C661" s="54"/>
      <c r="D661" s="55"/>
      <c r="E661" s="56"/>
      <c r="F661" s="57"/>
      <c r="G661" s="58"/>
      <c r="H661" s="58"/>
      <c r="I661" s="59"/>
      <c r="J661" s="59"/>
      <c r="K661" s="58"/>
      <c r="L661" s="58"/>
      <c r="M661" s="59"/>
      <c r="N661" s="57"/>
      <c r="O661" s="58"/>
      <c r="P661" s="58"/>
      <c r="Q661" s="59"/>
      <c r="R661" s="57"/>
      <c r="S661" s="49"/>
      <c r="T661" s="60"/>
      <c r="U661" s="49"/>
      <c r="V661" s="61"/>
      <c r="W661" s="49"/>
      <c r="X661" s="61"/>
      <c r="Y661" s="49"/>
      <c r="Z661" s="49"/>
      <c r="AA661" s="49"/>
      <c r="AB661" s="49"/>
    </row>
    <row r="662" spans="1:28">
      <c r="A662" s="49"/>
      <c r="B662" s="53"/>
      <c r="C662" s="54"/>
      <c r="D662" s="55"/>
      <c r="E662" s="56"/>
      <c r="F662" s="57"/>
      <c r="G662" s="58"/>
      <c r="H662" s="58"/>
      <c r="I662" s="59"/>
      <c r="J662" s="59"/>
      <c r="K662" s="58"/>
      <c r="L662" s="58"/>
      <c r="M662" s="59"/>
      <c r="N662" s="57"/>
      <c r="O662" s="58"/>
      <c r="P662" s="58"/>
      <c r="Q662" s="59"/>
      <c r="R662" s="57"/>
      <c r="S662" s="49"/>
      <c r="T662" s="60"/>
      <c r="U662" s="49"/>
      <c r="V662" s="61"/>
      <c r="W662" s="49"/>
      <c r="X662" s="61"/>
      <c r="Y662" s="49"/>
      <c r="Z662" s="49"/>
      <c r="AA662" s="49"/>
      <c r="AB662" s="49"/>
    </row>
    <row r="663" spans="1:28">
      <c r="A663" s="49"/>
      <c r="B663" s="53"/>
      <c r="C663" s="54"/>
      <c r="D663" s="55"/>
      <c r="E663" s="56"/>
      <c r="F663" s="57"/>
      <c r="G663" s="58"/>
      <c r="H663" s="58"/>
      <c r="I663" s="59"/>
      <c r="J663" s="59"/>
      <c r="K663" s="58"/>
      <c r="L663" s="58"/>
      <c r="M663" s="59"/>
      <c r="N663" s="57"/>
      <c r="O663" s="58"/>
      <c r="P663" s="58"/>
      <c r="Q663" s="59"/>
      <c r="R663" s="57"/>
      <c r="S663" s="49"/>
      <c r="T663" s="60"/>
      <c r="U663" s="49"/>
      <c r="V663" s="61"/>
      <c r="W663" s="49"/>
      <c r="X663" s="61"/>
      <c r="Y663" s="49"/>
      <c r="Z663" s="49"/>
      <c r="AA663" s="49"/>
      <c r="AB663" s="49"/>
    </row>
    <row r="664" spans="1:28">
      <c r="A664" s="49"/>
      <c r="B664" s="53"/>
      <c r="C664" s="54"/>
      <c r="D664" s="55"/>
      <c r="E664" s="56"/>
      <c r="F664" s="57"/>
      <c r="G664" s="58"/>
      <c r="H664" s="58"/>
      <c r="I664" s="59"/>
      <c r="J664" s="59"/>
      <c r="K664" s="58"/>
      <c r="L664" s="58"/>
      <c r="M664" s="59"/>
      <c r="N664" s="57"/>
      <c r="O664" s="58"/>
      <c r="P664" s="58"/>
      <c r="Q664" s="59"/>
      <c r="R664" s="57"/>
      <c r="S664" s="49"/>
      <c r="T664" s="60"/>
      <c r="U664" s="49"/>
      <c r="V664" s="61"/>
      <c r="W664" s="49"/>
      <c r="X664" s="61"/>
      <c r="Y664" s="49"/>
      <c r="Z664" s="49"/>
      <c r="AA664" s="49"/>
      <c r="AB664" s="49"/>
    </row>
    <row r="665" spans="1:28">
      <c r="A665" s="49"/>
      <c r="B665" s="53"/>
      <c r="C665" s="54"/>
      <c r="D665" s="55"/>
      <c r="E665" s="56"/>
      <c r="F665" s="57"/>
      <c r="G665" s="58"/>
      <c r="H665" s="58"/>
      <c r="I665" s="59"/>
      <c r="J665" s="59"/>
      <c r="K665" s="58"/>
      <c r="L665" s="58"/>
      <c r="M665" s="59"/>
      <c r="N665" s="57"/>
      <c r="O665" s="58"/>
      <c r="P665" s="58"/>
      <c r="Q665" s="59"/>
      <c r="R665" s="57"/>
      <c r="S665" s="49"/>
      <c r="T665" s="60"/>
      <c r="U665" s="49"/>
      <c r="V665" s="61"/>
      <c r="W665" s="49"/>
      <c r="X665" s="61"/>
      <c r="Y665" s="49"/>
      <c r="Z665" s="49"/>
      <c r="AA665" s="49"/>
      <c r="AB665" s="49"/>
    </row>
    <row r="666" spans="1:28">
      <c r="A666" s="49"/>
      <c r="B666" s="53"/>
      <c r="C666" s="54"/>
      <c r="D666" s="55"/>
      <c r="E666" s="56"/>
      <c r="F666" s="57"/>
      <c r="G666" s="58"/>
      <c r="H666" s="58"/>
      <c r="I666" s="59"/>
      <c r="J666" s="59"/>
      <c r="K666" s="58"/>
      <c r="L666" s="58"/>
      <c r="M666" s="59"/>
      <c r="N666" s="57"/>
      <c r="O666" s="58"/>
      <c r="P666" s="58"/>
      <c r="Q666" s="59"/>
      <c r="R666" s="57"/>
      <c r="S666" s="49"/>
      <c r="T666" s="60"/>
      <c r="U666" s="49"/>
      <c r="V666" s="61"/>
      <c r="W666" s="49"/>
      <c r="X666" s="61"/>
      <c r="Y666" s="49"/>
      <c r="Z666" s="49"/>
      <c r="AA666" s="49"/>
      <c r="AB666" s="49"/>
    </row>
    <row r="667" spans="1:28">
      <c r="A667" s="49"/>
      <c r="B667" s="53"/>
      <c r="C667" s="54"/>
      <c r="D667" s="55"/>
      <c r="E667" s="56"/>
      <c r="F667" s="57"/>
      <c r="G667" s="58"/>
      <c r="H667" s="58"/>
      <c r="I667" s="59"/>
      <c r="J667" s="59"/>
      <c r="K667" s="58"/>
      <c r="L667" s="58"/>
      <c r="M667" s="59"/>
      <c r="N667" s="57"/>
      <c r="O667" s="58"/>
      <c r="P667" s="58"/>
      <c r="Q667" s="59"/>
      <c r="R667" s="57"/>
      <c r="S667" s="49"/>
      <c r="T667" s="60"/>
      <c r="U667" s="49"/>
      <c r="V667" s="61"/>
      <c r="W667" s="49"/>
      <c r="X667" s="61"/>
      <c r="Y667" s="49"/>
      <c r="Z667" s="49"/>
      <c r="AA667" s="49"/>
      <c r="AB667" s="49"/>
    </row>
    <row r="668" spans="1:28">
      <c r="A668" s="49"/>
      <c r="B668" s="53"/>
      <c r="C668" s="54"/>
      <c r="D668" s="55"/>
      <c r="E668" s="56"/>
      <c r="F668" s="57"/>
      <c r="G668" s="58"/>
      <c r="H668" s="58"/>
      <c r="I668" s="59"/>
      <c r="J668" s="59"/>
      <c r="K668" s="58"/>
      <c r="L668" s="58"/>
      <c r="M668" s="59"/>
      <c r="N668" s="57"/>
      <c r="O668" s="58"/>
      <c r="P668" s="58"/>
      <c r="Q668" s="59"/>
      <c r="R668" s="57"/>
      <c r="S668" s="49"/>
      <c r="T668" s="60"/>
      <c r="U668" s="49"/>
      <c r="V668" s="61"/>
      <c r="W668" s="49"/>
      <c r="X668" s="61"/>
      <c r="Y668" s="49"/>
      <c r="Z668" s="49"/>
      <c r="AA668" s="49"/>
      <c r="AB668" s="49"/>
    </row>
    <row r="669" spans="1:28">
      <c r="A669" s="49"/>
      <c r="B669" s="53"/>
      <c r="C669" s="54"/>
      <c r="D669" s="55"/>
      <c r="E669" s="56"/>
      <c r="F669" s="57"/>
      <c r="G669" s="58"/>
      <c r="H669" s="58"/>
      <c r="I669" s="59"/>
      <c r="J669" s="59"/>
      <c r="K669" s="58"/>
      <c r="L669" s="58"/>
      <c r="M669" s="59"/>
      <c r="N669" s="57"/>
      <c r="O669" s="58"/>
      <c r="P669" s="58"/>
      <c r="Q669" s="59"/>
      <c r="R669" s="57"/>
      <c r="S669" s="49"/>
      <c r="T669" s="60"/>
      <c r="U669" s="49"/>
      <c r="V669" s="61"/>
      <c r="W669" s="49"/>
      <c r="X669" s="61"/>
      <c r="Y669" s="49"/>
      <c r="Z669" s="49"/>
      <c r="AA669" s="49"/>
      <c r="AB669" s="49"/>
    </row>
    <row r="670" spans="1:28">
      <c r="A670" s="49"/>
      <c r="B670" s="53"/>
      <c r="C670" s="54"/>
      <c r="D670" s="55"/>
      <c r="E670" s="56"/>
      <c r="F670" s="57"/>
      <c r="G670" s="58"/>
      <c r="H670" s="58"/>
      <c r="I670" s="59"/>
      <c r="J670" s="59"/>
      <c r="K670" s="58"/>
      <c r="L670" s="58"/>
      <c r="M670" s="59"/>
      <c r="N670" s="57"/>
      <c r="O670" s="58"/>
      <c r="P670" s="58"/>
      <c r="Q670" s="59"/>
      <c r="R670" s="57"/>
      <c r="S670" s="49"/>
      <c r="T670" s="60"/>
      <c r="U670" s="49"/>
      <c r="V670" s="61"/>
      <c r="W670" s="49"/>
      <c r="X670" s="61"/>
      <c r="Y670" s="49"/>
      <c r="Z670" s="49"/>
      <c r="AA670" s="49"/>
      <c r="AB670" s="49"/>
    </row>
    <row r="671" spans="1:28">
      <c r="A671" s="49"/>
      <c r="B671" s="53"/>
      <c r="C671" s="54"/>
      <c r="D671" s="55"/>
      <c r="E671" s="56"/>
      <c r="F671" s="57"/>
      <c r="G671" s="58"/>
      <c r="H671" s="58"/>
      <c r="I671" s="59"/>
      <c r="J671" s="59"/>
      <c r="K671" s="58"/>
      <c r="L671" s="58"/>
      <c r="M671" s="59"/>
      <c r="N671" s="57"/>
      <c r="O671" s="58"/>
      <c r="P671" s="58"/>
      <c r="Q671" s="59"/>
      <c r="R671" s="57"/>
      <c r="S671" s="49"/>
      <c r="T671" s="60"/>
      <c r="U671" s="49"/>
      <c r="V671" s="61"/>
      <c r="W671" s="49"/>
      <c r="X671" s="61"/>
      <c r="Y671" s="49"/>
      <c r="Z671" s="49"/>
      <c r="AA671" s="49"/>
      <c r="AB671" s="49"/>
    </row>
    <row r="672" spans="1:28">
      <c r="A672" s="49"/>
      <c r="B672" s="53"/>
      <c r="C672" s="54"/>
      <c r="D672" s="55"/>
      <c r="E672" s="56"/>
      <c r="F672" s="57"/>
      <c r="G672" s="58"/>
      <c r="H672" s="58"/>
      <c r="I672" s="59"/>
      <c r="J672" s="59"/>
      <c r="K672" s="58"/>
      <c r="L672" s="58"/>
      <c r="M672" s="59"/>
      <c r="N672" s="57"/>
      <c r="O672" s="58"/>
      <c r="P672" s="58"/>
      <c r="Q672" s="59"/>
      <c r="R672" s="57"/>
      <c r="S672" s="49"/>
      <c r="T672" s="60"/>
      <c r="U672" s="49"/>
      <c r="V672" s="61"/>
      <c r="W672" s="49"/>
      <c r="X672" s="61"/>
      <c r="Y672" s="49"/>
      <c r="Z672" s="49"/>
      <c r="AA672" s="49"/>
      <c r="AB672" s="49"/>
    </row>
    <row r="673" spans="1:28">
      <c r="A673" s="49"/>
      <c r="B673" s="53"/>
      <c r="C673" s="54"/>
      <c r="D673" s="55"/>
      <c r="E673" s="56"/>
      <c r="F673" s="57"/>
      <c r="G673" s="58"/>
      <c r="H673" s="58"/>
      <c r="I673" s="59"/>
      <c r="J673" s="59"/>
      <c r="K673" s="58"/>
      <c r="L673" s="58"/>
      <c r="M673" s="59"/>
      <c r="N673" s="57"/>
      <c r="O673" s="58"/>
      <c r="P673" s="58"/>
      <c r="Q673" s="59"/>
      <c r="R673" s="57"/>
      <c r="S673" s="49"/>
      <c r="T673" s="60"/>
      <c r="U673" s="49"/>
      <c r="V673" s="61"/>
      <c r="W673" s="49"/>
      <c r="X673" s="61"/>
      <c r="Y673" s="49"/>
      <c r="Z673" s="49"/>
      <c r="AA673" s="49"/>
      <c r="AB673" s="49"/>
    </row>
    <row r="674" spans="1:28">
      <c r="A674" s="49"/>
      <c r="B674" s="53"/>
      <c r="C674" s="54"/>
      <c r="D674" s="55"/>
      <c r="E674" s="56"/>
      <c r="F674" s="57"/>
      <c r="G674" s="58"/>
      <c r="H674" s="58"/>
      <c r="I674" s="59"/>
      <c r="J674" s="59"/>
      <c r="K674" s="58"/>
      <c r="L674" s="58"/>
      <c r="M674" s="59"/>
      <c r="N674" s="57"/>
      <c r="O674" s="58"/>
      <c r="P674" s="58"/>
      <c r="Q674" s="59"/>
      <c r="R674" s="57"/>
      <c r="S674" s="49"/>
      <c r="T674" s="60"/>
      <c r="U674" s="49"/>
      <c r="V674" s="61"/>
      <c r="W674" s="49"/>
      <c r="X674" s="61"/>
      <c r="Y674" s="49"/>
      <c r="Z674" s="49"/>
      <c r="AA674" s="49"/>
      <c r="AB674" s="49"/>
    </row>
    <row r="675" spans="1:28">
      <c r="A675" s="49"/>
      <c r="B675" s="53"/>
      <c r="C675" s="54"/>
      <c r="D675" s="55"/>
      <c r="E675" s="56"/>
      <c r="F675" s="57"/>
      <c r="G675" s="58"/>
      <c r="H675" s="58"/>
      <c r="I675" s="59"/>
      <c r="J675" s="59"/>
      <c r="K675" s="58"/>
      <c r="L675" s="58"/>
      <c r="M675" s="59"/>
      <c r="N675" s="57"/>
      <c r="O675" s="58"/>
      <c r="P675" s="58"/>
      <c r="Q675" s="59"/>
      <c r="R675" s="57"/>
      <c r="S675" s="49"/>
      <c r="T675" s="60"/>
      <c r="U675" s="49"/>
      <c r="V675" s="61"/>
      <c r="W675" s="49"/>
      <c r="X675" s="61"/>
      <c r="Y675" s="49"/>
      <c r="Z675" s="49"/>
      <c r="AA675" s="49"/>
      <c r="AB675" s="49"/>
    </row>
    <row r="676" spans="1:28">
      <c r="A676" s="49"/>
      <c r="B676" s="53"/>
      <c r="C676" s="54"/>
      <c r="D676" s="55"/>
      <c r="E676" s="56"/>
      <c r="F676" s="57"/>
      <c r="G676" s="58"/>
      <c r="H676" s="58"/>
      <c r="I676" s="59"/>
      <c r="J676" s="59"/>
      <c r="K676" s="58"/>
      <c r="L676" s="58"/>
      <c r="M676" s="59"/>
      <c r="N676" s="57"/>
      <c r="O676" s="58"/>
      <c r="P676" s="58"/>
      <c r="Q676" s="59"/>
      <c r="R676" s="57"/>
      <c r="S676" s="49"/>
      <c r="T676" s="60"/>
      <c r="U676" s="49"/>
      <c r="V676" s="61"/>
      <c r="W676" s="49"/>
      <c r="X676" s="61"/>
      <c r="Y676" s="49"/>
      <c r="Z676" s="49"/>
      <c r="AA676" s="49"/>
      <c r="AB676" s="49"/>
    </row>
    <row r="677" spans="1:28">
      <c r="A677" s="49"/>
      <c r="B677" s="53"/>
      <c r="C677" s="54"/>
      <c r="D677" s="55"/>
      <c r="E677" s="56"/>
      <c r="F677" s="57"/>
      <c r="G677" s="58"/>
      <c r="H677" s="58"/>
      <c r="I677" s="59"/>
      <c r="J677" s="59"/>
      <c r="K677" s="58"/>
      <c r="L677" s="58"/>
      <c r="M677" s="59"/>
      <c r="N677" s="57"/>
      <c r="O677" s="58"/>
      <c r="P677" s="58"/>
      <c r="Q677" s="59"/>
      <c r="R677" s="57"/>
      <c r="S677" s="49"/>
      <c r="T677" s="60"/>
      <c r="U677" s="49"/>
      <c r="V677" s="61"/>
      <c r="W677" s="49"/>
      <c r="X677" s="61"/>
      <c r="Y677" s="49"/>
      <c r="Z677" s="49"/>
      <c r="AA677" s="49"/>
      <c r="AB677" s="49"/>
    </row>
    <row r="678" spans="1:28">
      <c r="A678" s="49"/>
      <c r="B678" s="53"/>
      <c r="C678" s="54"/>
      <c r="D678" s="55"/>
      <c r="E678" s="56"/>
      <c r="F678" s="57"/>
      <c r="G678" s="58"/>
      <c r="H678" s="58"/>
      <c r="I678" s="59"/>
      <c r="J678" s="59"/>
      <c r="K678" s="58"/>
      <c r="L678" s="58"/>
      <c r="M678" s="59"/>
      <c r="N678" s="57"/>
      <c r="O678" s="58"/>
      <c r="P678" s="58"/>
      <c r="Q678" s="59"/>
      <c r="R678" s="57"/>
      <c r="S678" s="49"/>
      <c r="T678" s="60"/>
      <c r="U678" s="49"/>
      <c r="V678" s="61"/>
      <c r="W678" s="49"/>
      <c r="X678" s="61"/>
      <c r="Y678" s="49"/>
      <c r="Z678" s="49"/>
      <c r="AA678" s="49"/>
      <c r="AB678" s="49"/>
    </row>
    <row r="679" spans="1:28">
      <c r="A679" s="49"/>
      <c r="B679" s="53"/>
      <c r="C679" s="54"/>
      <c r="D679" s="55"/>
      <c r="E679" s="56"/>
      <c r="F679" s="57"/>
      <c r="G679" s="58"/>
      <c r="H679" s="58"/>
      <c r="I679" s="59"/>
      <c r="J679" s="59"/>
      <c r="K679" s="58"/>
      <c r="L679" s="58"/>
      <c r="M679" s="59"/>
      <c r="N679" s="57"/>
      <c r="O679" s="58"/>
      <c r="P679" s="58"/>
      <c r="Q679" s="59"/>
      <c r="R679" s="57"/>
      <c r="S679" s="49"/>
      <c r="T679" s="60"/>
      <c r="U679" s="49"/>
      <c r="V679" s="61"/>
      <c r="W679" s="49"/>
      <c r="X679" s="61"/>
      <c r="Y679" s="49"/>
      <c r="Z679" s="49"/>
      <c r="AA679" s="49"/>
      <c r="AB679" s="49"/>
    </row>
    <row r="680" spans="1:28">
      <c r="A680" s="49"/>
      <c r="B680" s="53"/>
      <c r="C680" s="54"/>
      <c r="D680" s="55"/>
      <c r="E680" s="56"/>
      <c r="F680" s="57"/>
      <c r="G680" s="58"/>
      <c r="H680" s="58"/>
      <c r="I680" s="59"/>
      <c r="J680" s="59"/>
      <c r="K680" s="58"/>
      <c r="L680" s="58"/>
      <c r="M680" s="59"/>
      <c r="N680" s="57"/>
      <c r="O680" s="58"/>
      <c r="P680" s="58"/>
      <c r="Q680" s="59"/>
      <c r="R680" s="57"/>
      <c r="S680" s="49"/>
      <c r="T680" s="60"/>
      <c r="U680" s="49"/>
      <c r="V680" s="61"/>
      <c r="W680" s="49"/>
      <c r="X680" s="61"/>
      <c r="Y680" s="49"/>
      <c r="Z680" s="49"/>
      <c r="AA680" s="49"/>
      <c r="AB680" s="49"/>
    </row>
    <row r="681" spans="1:28">
      <c r="A681" s="49"/>
      <c r="B681" s="53"/>
      <c r="C681" s="54"/>
      <c r="D681" s="55"/>
      <c r="E681" s="56"/>
      <c r="F681" s="57"/>
      <c r="G681" s="58"/>
      <c r="H681" s="58"/>
      <c r="I681" s="59"/>
      <c r="J681" s="59"/>
      <c r="K681" s="58"/>
      <c r="L681" s="58"/>
      <c r="M681" s="59"/>
      <c r="N681" s="57"/>
      <c r="O681" s="58"/>
      <c r="P681" s="58"/>
      <c r="Q681" s="59"/>
      <c r="R681" s="57"/>
      <c r="S681" s="49"/>
      <c r="T681" s="60"/>
      <c r="U681" s="49"/>
      <c r="V681" s="61"/>
      <c r="W681" s="49"/>
      <c r="X681" s="61"/>
      <c r="Y681" s="49"/>
      <c r="Z681" s="49"/>
      <c r="AA681" s="49"/>
      <c r="AB681" s="49"/>
    </row>
    <row r="682" spans="1:28">
      <c r="A682" s="49"/>
      <c r="B682" s="53"/>
      <c r="C682" s="54"/>
      <c r="D682" s="55"/>
      <c r="E682" s="56"/>
      <c r="F682" s="57"/>
      <c r="G682" s="58"/>
      <c r="H682" s="58"/>
      <c r="I682" s="59"/>
      <c r="J682" s="59"/>
      <c r="K682" s="58"/>
      <c r="L682" s="58"/>
      <c r="M682" s="59"/>
      <c r="N682" s="57"/>
      <c r="O682" s="58"/>
      <c r="P682" s="58"/>
      <c r="Q682" s="59"/>
      <c r="R682" s="57"/>
      <c r="S682" s="49"/>
      <c r="T682" s="60"/>
      <c r="U682" s="49"/>
      <c r="V682" s="61"/>
      <c r="W682" s="49"/>
      <c r="X682" s="61"/>
      <c r="Y682" s="49"/>
      <c r="Z682" s="49"/>
      <c r="AA682" s="49"/>
      <c r="AB682" s="49"/>
    </row>
    <row r="683" spans="1:28">
      <c r="A683" s="49"/>
      <c r="B683" s="53"/>
      <c r="C683" s="54"/>
      <c r="D683" s="55"/>
      <c r="E683" s="56"/>
      <c r="F683" s="57"/>
      <c r="G683" s="58"/>
      <c r="H683" s="58"/>
      <c r="I683" s="59"/>
      <c r="J683" s="59"/>
      <c r="K683" s="58"/>
      <c r="L683" s="58"/>
      <c r="M683" s="59"/>
      <c r="N683" s="57"/>
      <c r="O683" s="58"/>
      <c r="P683" s="58"/>
      <c r="Q683" s="59"/>
      <c r="R683" s="57"/>
      <c r="S683" s="49"/>
      <c r="T683" s="60"/>
      <c r="U683" s="49"/>
      <c r="V683" s="61"/>
      <c r="W683" s="49"/>
      <c r="X683" s="61"/>
      <c r="Y683" s="49"/>
      <c r="Z683" s="49"/>
      <c r="AA683" s="49"/>
      <c r="AB683" s="49"/>
    </row>
    <row r="684" spans="1:28">
      <c r="A684" s="49"/>
      <c r="B684" s="53"/>
      <c r="C684" s="54"/>
      <c r="D684" s="55"/>
      <c r="E684" s="56"/>
      <c r="F684" s="57"/>
      <c r="G684" s="58"/>
      <c r="H684" s="58"/>
      <c r="I684" s="59"/>
      <c r="J684" s="59"/>
      <c r="K684" s="58"/>
      <c r="L684" s="58"/>
      <c r="M684" s="59"/>
      <c r="N684" s="57"/>
      <c r="O684" s="58"/>
      <c r="P684" s="58"/>
      <c r="Q684" s="59"/>
      <c r="R684" s="57"/>
      <c r="S684" s="49"/>
      <c r="T684" s="60"/>
      <c r="U684" s="49"/>
      <c r="V684" s="61"/>
      <c r="W684" s="49"/>
      <c r="X684" s="61"/>
      <c r="Y684" s="49"/>
      <c r="Z684" s="49"/>
      <c r="AA684" s="49"/>
      <c r="AB684" s="49"/>
    </row>
    <row r="685" spans="1:28">
      <c r="A685" s="49"/>
      <c r="B685" s="53"/>
      <c r="C685" s="54"/>
      <c r="D685" s="55"/>
      <c r="E685" s="56"/>
      <c r="F685" s="57"/>
      <c r="G685" s="58"/>
      <c r="H685" s="58"/>
      <c r="I685" s="59"/>
      <c r="J685" s="59"/>
      <c r="K685" s="58"/>
      <c r="L685" s="58"/>
      <c r="M685" s="59"/>
      <c r="N685" s="57"/>
      <c r="O685" s="58"/>
      <c r="P685" s="58"/>
      <c r="Q685" s="59"/>
      <c r="R685" s="57"/>
      <c r="S685" s="49"/>
      <c r="T685" s="60"/>
      <c r="U685" s="49"/>
      <c r="V685" s="61"/>
      <c r="W685" s="49"/>
      <c r="X685" s="61"/>
      <c r="Y685" s="49"/>
      <c r="Z685" s="49"/>
      <c r="AA685" s="49"/>
      <c r="AB685" s="49"/>
    </row>
    <row r="686" spans="1:28">
      <c r="A686" s="49"/>
      <c r="B686" s="53"/>
      <c r="C686" s="54"/>
      <c r="D686" s="55"/>
      <c r="E686" s="56"/>
      <c r="F686" s="57"/>
      <c r="G686" s="58"/>
      <c r="H686" s="58"/>
      <c r="I686" s="59"/>
      <c r="J686" s="59"/>
      <c r="K686" s="58"/>
      <c r="L686" s="58"/>
      <c r="M686" s="59"/>
      <c r="N686" s="57"/>
      <c r="O686" s="58"/>
      <c r="P686" s="58"/>
      <c r="Q686" s="59"/>
      <c r="R686" s="57"/>
      <c r="S686" s="49"/>
      <c r="T686" s="60"/>
      <c r="U686" s="49"/>
      <c r="V686" s="61"/>
      <c r="W686" s="49"/>
      <c r="X686" s="61"/>
      <c r="Y686" s="49"/>
      <c r="Z686" s="49"/>
      <c r="AA686" s="49"/>
      <c r="AB686" s="49"/>
    </row>
    <row r="687" spans="1:28">
      <c r="A687" s="49"/>
      <c r="B687" s="53"/>
      <c r="C687" s="54"/>
      <c r="D687" s="55"/>
      <c r="E687" s="56"/>
      <c r="F687" s="57"/>
      <c r="G687" s="58"/>
      <c r="H687" s="58"/>
      <c r="I687" s="59"/>
      <c r="J687" s="59"/>
      <c r="K687" s="58"/>
      <c r="L687" s="58"/>
      <c r="M687" s="59"/>
      <c r="N687" s="57"/>
      <c r="O687" s="58"/>
      <c r="P687" s="58"/>
      <c r="Q687" s="59"/>
      <c r="R687" s="57"/>
      <c r="S687" s="49"/>
      <c r="T687" s="60"/>
      <c r="U687" s="49"/>
      <c r="V687" s="61"/>
      <c r="W687" s="49"/>
      <c r="X687" s="61"/>
      <c r="Y687" s="49"/>
      <c r="Z687" s="49"/>
      <c r="AA687" s="49"/>
      <c r="AB687" s="49"/>
    </row>
    <row r="688" spans="1:28">
      <c r="A688" s="49"/>
      <c r="B688" s="53"/>
      <c r="C688" s="54"/>
      <c r="D688" s="55"/>
      <c r="E688" s="56"/>
      <c r="F688" s="57"/>
      <c r="G688" s="58"/>
      <c r="H688" s="58"/>
      <c r="I688" s="59"/>
      <c r="J688" s="59"/>
      <c r="K688" s="58"/>
      <c r="L688" s="58"/>
      <c r="M688" s="59"/>
      <c r="N688" s="57"/>
      <c r="O688" s="58"/>
      <c r="P688" s="58"/>
      <c r="Q688" s="59"/>
      <c r="R688" s="57"/>
      <c r="S688" s="49"/>
      <c r="T688" s="60"/>
      <c r="U688" s="49"/>
      <c r="V688" s="61"/>
      <c r="W688" s="49"/>
      <c r="X688" s="61"/>
      <c r="Y688" s="49"/>
      <c r="Z688" s="49"/>
      <c r="AA688" s="49"/>
      <c r="AB688" s="49"/>
    </row>
    <row r="689" spans="1:28">
      <c r="A689" s="49"/>
      <c r="B689" s="53"/>
      <c r="C689" s="54"/>
      <c r="D689" s="55"/>
      <c r="E689" s="56"/>
      <c r="F689" s="57"/>
      <c r="G689" s="58"/>
      <c r="H689" s="58"/>
      <c r="I689" s="59"/>
      <c r="J689" s="59"/>
      <c r="K689" s="58"/>
      <c r="L689" s="58"/>
      <c r="M689" s="59"/>
      <c r="N689" s="57"/>
      <c r="O689" s="58"/>
      <c r="P689" s="58"/>
      <c r="Q689" s="59"/>
      <c r="R689" s="57"/>
      <c r="S689" s="49"/>
      <c r="T689" s="60"/>
      <c r="U689" s="49"/>
      <c r="V689" s="61"/>
      <c r="W689" s="49"/>
      <c r="X689" s="61"/>
      <c r="Y689" s="49"/>
      <c r="Z689" s="49"/>
      <c r="AA689" s="49"/>
      <c r="AB689" s="49"/>
    </row>
    <row r="690" spans="1:28">
      <c r="A690" s="49"/>
      <c r="B690" s="53"/>
      <c r="C690" s="54"/>
      <c r="D690" s="55"/>
      <c r="E690" s="56"/>
      <c r="F690" s="57"/>
      <c r="G690" s="58"/>
      <c r="H690" s="58"/>
      <c r="I690" s="59"/>
      <c r="J690" s="59"/>
      <c r="K690" s="58"/>
      <c r="L690" s="58"/>
      <c r="M690" s="59"/>
      <c r="N690" s="57"/>
      <c r="O690" s="58"/>
      <c r="P690" s="58"/>
      <c r="Q690" s="59"/>
      <c r="R690" s="57"/>
      <c r="S690" s="49"/>
      <c r="T690" s="60"/>
      <c r="U690" s="49"/>
      <c r="V690" s="61"/>
      <c r="W690" s="49"/>
      <c r="X690" s="61"/>
      <c r="Y690" s="49"/>
      <c r="Z690" s="49"/>
      <c r="AA690" s="49"/>
      <c r="AB690" s="49"/>
    </row>
    <row r="691" spans="1:28">
      <c r="A691" s="49"/>
      <c r="B691" s="53"/>
      <c r="C691" s="54"/>
      <c r="D691" s="55"/>
      <c r="E691" s="56"/>
      <c r="F691" s="57"/>
      <c r="G691" s="58"/>
      <c r="H691" s="58"/>
      <c r="I691" s="59"/>
      <c r="J691" s="59"/>
      <c r="K691" s="58"/>
      <c r="L691" s="58"/>
      <c r="M691" s="59"/>
      <c r="N691" s="57"/>
      <c r="O691" s="58"/>
      <c r="P691" s="58"/>
      <c r="Q691" s="59"/>
      <c r="R691" s="57"/>
      <c r="S691" s="49"/>
      <c r="T691" s="60"/>
      <c r="U691" s="49"/>
      <c r="V691" s="61"/>
      <c r="W691" s="49"/>
      <c r="X691" s="61"/>
      <c r="Y691" s="49"/>
      <c r="Z691" s="49"/>
      <c r="AA691" s="49"/>
      <c r="AB691" s="49"/>
    </row>
    <row r="692" spans="1:28">
      <c r="A692" s="49"/>
      <c r="B692" s="53"/>
      <c r="C692" s="54"/>
      <c r="D692" s="55"/>
      <c r="E692" s="56"/>
      <c r="F692" s="57"/>
      <c r="G692" s="58"/>
      <c r="H692" s="58"/>
      <c r="I692" s="59"/>
      <c r="J692" s="59"/>
      <c r="K692" s="58"/>
      <c r="L692" s="58"/>
      <c r="M692" s="59"/>
      <c r="N692" s="57"/>
      <c r="O692" s="58"/>
      <c r="P692" s="58"/>
      <c r="Q692" s="59"/>
      <c r="R692" s="57"/>
      <c r="S692" s="49"/>
      <c r="T692" s="60"/>
      <c r="U692" s="49"/>
      <c r="V692" s="61"/>
      <c r="W692" s="49"/>
      <c r="X692" s="61"/>
      <c r="Y692" s="49"/>
      <c r="Z692" s="49"/>
      <c r="AA692" s="49"/>
      <c r="AB692" s="49"/>
    </row>
    <row r="693" spans="1:28">
      <c r="A693" s="49"/>
      <c r="B693" s="53"/>
      <c r="C693" s="54"/>
      <c r="D693" s="55"/>
      <c r="E693" s="56"/>
      <c r="F693" s="57"/>
      <c r="G693" s="58"/>
      <c r="H693" s="58"/>
      <c r="I693" s="59"/>
      <c r="J693" s="59"/>
      <c r="K693" s="58"/>
      <c r="L693" s="58"/>
      <c r="M693" s="59"/>
      <c r="N693" s="57"/>
      <c r="O693" s="58"/>
      <c r="P693" s="58"/>
      <c r="Q693" s="59"/>
      <c r="R693" s="57"/>
      <c r="S693" s="49"/>
      <c r="T693" s="60"/>
      <c r="U693" s="49"/>
      <c r="V693" s="61"/>
      <c r="W693" s="49"/>
      <c r="X693" s="61"/>
      <c r="Y693" s="49"/>
      <c r="Z693" s="49"/>
      <c r="AA693" s="49"/>
      <c r="AB693" s="49"/>
    </row>
    <row r="694" spans="1:28">
      <c r="A694" s="49"/>
      <c r="B694" s="53"/>
      <c r="C694" s="54"/>
      <c r="D694" s="55"/>
      <c r="E694" s="56"/>
      <c r="F694" s="57"/>
      <c r="G694" s="58"/>
      <c r="H694" s="58"/>
      <c r="I694" s="59"/>
      <c r="J694" s="59"/>
      <c r="K694" s="58"/>
      <c r="L694" s="58"/>
      <c r="M694" s="59"/>
      <c r="N694" s="57"/>
      <c r="O694" s="58"/>
      <c r="P694" s="58"/>
      <c r="Q694" s="59"/>
      <c r="R694" s="57"/>
      <c r="S694" s="49"/>
      <c r="T694" s="60"/>
      <c r="U694" s="49"/>
      <c r="V694" s="61"/>
      <c r="W694" s="49"/>
      <c r="X694" s="61"/>
      <c r="Y694" s="49"/>
      <c r="Z694" s="49"/>
      <c r="AA694" s="49"/>
      <c r="AB694" s="49"/>
    </row>
    <row r="695" spans="1:28">
      <c r="A695" s="49"/>
      <c r="B695" s="53"/>
      <c r="C695" s="54"/>
      <c r="D695" s="55"/>
      <c r="E695" s="56"/>
      <c r="F695" s="57"/>
      <c r="G695" s="58"/>
      <c r="H695" s="58"/>
      <c r="I695" s="59"/>
      <c r="J695" s="59"/>
      <c r="K695" s="58"/>
      <c r="L695" s="58"/>
      <c r="M695" s="59"/>
      <c r="N695" s="57"/>
      <c r="O695" s="58"/>
      <c r="P695" s="58"/>
      <c r="Q695" s="59"/>
      <c r="R695" s="57"/>
      <c r="S695" s="49"/>
      <c r="T695" s="60"/>
      <c r="U695" s="49"/>
      <c r="V695" s="61"/>
      <c r="W695" s="49"/>
      <c r="X695" s="61"/>
      <c r="Y695" s="49"/>
      <c r="Z695" s="49"/>
      <c r="AA695" s="49"/>
      <c r="AB695" s="49"/>
    </row>
    <row r="696" spans="1:28">
      <c r="A696" s="49"/>
      <c r="B696" s="53"/>
      <c r="C696" s="54"/>
      <c r="D696" s="55"/>
      <c r="E696" s="56"/>
      <c r="F696" s="57"/>
      <c r="G696" s="58"/>
      <c r="H696" s="58"/>
      <c r="I696" s="59"/>
      <c r="J696" s="59"/>
      <c r="K696" s="58"/>
      <c r="L696" s="58"/>
      <c r="M696" s="59"/>
      <c r="N696" s="57"/>
      <c r="O696" s="58"/>
      <c r="P696" s="58"/>
      <c r="Q696" s="59"/>
      <c r="R696" s="57"/>
      <c r="S696" s="49"/>
      <c r="T696" s="60"/>
      <c r="U696" s="49"/>
      <c r="V696" s="61"/>
      <c r="W696" s="49"/>
      <c r="X696" s="61"/>
      <c r="Y696" s="49"/>
      <c r="Z696" s="49"/>
      <c r="AA696" s="49"/>
      <c r="AB696" s="49"/>
    </row>
    <row r="697" spans="1:28">
      <c r="A697" s="49"/>
      <c r="B697" s="53"/>
      <c r="C697" s="54"/>
      <c r="D697" s="55"/>
      <c r="E697" s="56"/>
      <c r="F697" s="57"/>
      <c r="G697" s="58"/>
      <c r="H697" s="58"/>
      <c r="I697" s="59"/>
      <c r="J697" s="59"/>
      <c r="K697" s="58"/>
      <c r="L697" s="58"/>
      <c r="M697" s="59"/>
      <c r="N697" s="57"/>
      <c r="O697" s="58"/>
      <c r="P697" s="58"/>
      <c r="Q697" s="59"/>
      <c r="R697" s="57"/>
      <c r="S697" s="49"/>
      <c r="T697" s="60"/>
      <c r="U697" s="49"/>
      <c r="V697" s="61"/>
      <c r="W697" s="49"/>
      <c r="X697" s="61"/>
      <c r="Y697" s="49"/>
      <c r="Z697" s="49"/>
      <c r="AA697" s="49"/>
      <c r="AB697" s="49"/>
    </row>
    <row r="698" spans="1:28">
      <c r="A698" s="49"/>
      <c r="B698" s="53"/>
      <c r="C698" s="54"/>
      <c r="D698" s="55"/>
      <c r="E698" s="56"/>
      <c r="F698" s="57"/>
      <c r="G698" s="58"/>
      <c r="H698" s="58"/>
      <c r="I698" s="59"/>
      <c r="J698" s="59"/>
      <c r="K698" s="58"/>
      <c r="L698" s="58"/>
      <c r="M698" s="59"/>
      <c r="N698" s="57"/>
      <c r="O698" s="58"/>
      <c r="P698" s="58"/>
      <c r="Q698" s="59"/>
      <c r="R698" s="57"/>
      <c r="S698" s="49"/>
      <c r="T698" s="60"/>
      <c r="U698" s="49"/>
      <c r="V698" s="61"/>
      <c r="W698" s="49"/>
      <c r="X698" s="61"/>
      <c r="Y698" s="49"/>
      <c r="Z698" s="49"/>
      <c r="AA698" s="49"/>
      <c r="AB698" s="49"/>
    </row>
    <row r="699" spans="1:28">
      <c r="A699" s="49"/>
      <c r="B699" s="53"/>
      <c r="C699" s="54"/>
      <c r="D699" s="55"/>
      <c r="E699" s="56"/>
      <c r="F699" s="57"/>
      <c r="G699" s="58"/>
      <c r="H699" s="58"/>
      <c r="I699" s="59"/>
      <c r="J699" s="59"/>
      <c r="K699" s="58"/>
      <c r="L699" s="58"/>
      <c r="M699" s="59"/>
      <c r="N699" s="57"/>
      <c r="O699" s="58"/>
      <c r="P699" s="58"/>
      <c r="Q699" s="59"/>
      <c r="R699" s="57"/>
      <c r="S699" s="49"/>
      <c r="T699" s="60"/>
      <c r="U699" s="49"/>
      <c r="V699" s="61"/>
      <c r="W699" s="49"/>
      <c r="X699" s="61"/>
      <c r="Y699" s="49"/>
      <c r="Z699" s="49"/>
      <c r="AA699" s="49"/>
      <c r="AB699" s="49"/>
    </row>
    <row r="700" spans="1:28">
      <c r="A700" s="49"/>
      <c r="B700" s="53"/>
      <c r="C700" s="54"/>
      <c r="D700" s="55"/>
      <c r="E700" s="56"/>
      <c r="F700" s="57"/>
      <c r="G700" s="58"/>
      <c r="H700" s="58"/>
      <c r="I700" s="59"/>
      <c r="J700" s="59"/>
      <c r="K700" s="58"/>
      <c r="L700" s="58"/>
      <c r="M700" s="59"/>
      <c r="N700" s="57"/>
      <c r="O700" s="58"/>
      <c r="P700" s="58"/>
      <c r="Q700" s="59"/>
      <c r="R700" s="57"/>
      <c r="S700" s="49"/>
      <c r="T700" s="60"/>
      <c r="U700" s="49"/>
      <c r="V700" s="61"/>
      <c r="W700" s="49"/>
      <c r="X700" s="61"/>
      <c r="Y700" s="49"/>
      <c r="Z700" s="49"/>
      <c r="AA700" s="49"/>
      <c r="AB700" s="49"/>
    </row>
    <row r="701" spans="1:28">
      <c r="A701" s="49"/>
      <c r="B701" s="53"/>
      <c r="C701" s="54"/>
      <c r="D701" s="55"/>
      <c r="E701" s="56"/>
      <c r="F701" s="57"/>
      <c r="G701" s="58"/>
      <c r="H701" s="58"/>
      <c r="I701" s="59"/>
      <c r="J701" s="59"/>
      <c r="K701" s="58"/>
      <c r="L701" s="58"/>
      <c r="M701" s="59"/>
      <c r="N701" s="57"/>
      <c r="O701" s="58"/>
      <c r="P701" s="58"/>
      <c r="Q701" s="59"/>
      <c r="R701" s="57"/>
      <c r="S701" s="49"/>
      <c r="T701" s="60"/>
      <c r="U701" s="49"/>
      <c r="V701" s="61"/>
      <c r="W701" s="49"/>
      <c r="X701" s="61"/>
      <c r="Y701" s="49"/>
      <c r="Z701" s="49"/>
      <c r="AA701" s="49"/>
      <c r="AB701" s="49"/>
    </row>
    <row r="702" spans="1:28">
      <c r="A702" s="49"/>
      <c r="B702" s="53"/>
      <c r="C702" s="54"/>
      <c r="D702" s="55"/>
      <c r="E702" s="56"/>
      <c r="F702" s="57"/>
      <c r="G702" s="58"/>
      <c r="H702" s="58"/>
      <c r="I702" s="59"/>
      <c r="J702" s="59"/>
      <c r="K702" s="58"/>
      <c r="L702" s="58"/>
      <c r="M702" s="59"/>
      <c r="N702" s="57"/>
      <c r="O702" s="58"/>
      <c r="P702" s="58"/>
      <c r="Q702" s="59"/>
      <c r="R702" s="57"/>
      <c r="S702" s="49"/>
      <c r="T702" s="60"/>
      <c r="U702" s="49"/>
      <c r="V702" s="61"/>
      <c r="W702" s="49"/>
      <c r="X702" s="61"/>
      <c r="Y702" s="49"/>
      <c r="Z702" s="49"/>
      <c r="AA702" s="49"/>
      <c r="AB702" s="49"/>
    </row>
    <row r="703" spans="1:28">
      <c r="A703" s="49"/>
      <c r="B703" s="53"/>
      <c r="C703" s="54"/>
      <c r="D703" s="55"/>
      <c r="E703" s="56"/>
      <c r="F703" s="57"/>
      <c r="G703" s="58"/>
      <c r="H703" s="58"/>
      <c r="I703" s="59"/>
      <c r="J703" s="59"/>
      <c r="K703" s="58"/>
      <c r="L703" s="58"/>
      <c r="M703" s="59"/>
      <c r="N703" s="57"/>
      <c r="O703" s="58"/>
      <c r="P703" s="58"/>
      <c r="Q703" s="59"/>
      <c r="R703" s="57"/>
      <c r="S703" s="49"/>
      <c r="T703" s="60"/>
      <c r="U703" s="49"/>
      <c r="V703" s="61"/>
      <c r="W703" s="49"/>
      <c r="X703" s="61"/>
      <c r="Y703" s="49"/>
      <c r="Z703" s="49"/>
      <c r="AA703" s="49"/>
      <c r="AB703" s="49"/>
    </row>
    <row r="704" spans="1:28">
      <c r="A704" s="49"/>
      <c r="B704" s="53"/>
      <c r="C704" s="54"/>
      <c r="D704" s="55"/>
      <c r="E704" s="56"/>
      <c r="F704" s="57"/>
      <c r="G704" s="58"/>
      <c r="H704" s="58"/>
      <c r="I704" s="59"/>
      <c r="J704" s="59"/>
      <c r="K704" s="58"/>
      <c r="L704" s="58"/>
      <c r="M704" s="59"/>
      <c r="N704" s="57"/>
      <c r="O704" s="58"/>
      <c r="P704" s="58"/>
      <c r="Q704" s="59"/>
      <c r="R704" s="57"/>
      <c r="S704" s="49"/>
      <c r="T704" s="60"/>
      <c r="U704" s="49"/>
      <c r="V704" s="61"/>
      <c r="W704" s="49"/>
      <c r="X704" s="61"/>
      <c r="Y704" s="49"/>
      <c r="Z704" s="49"/>
      <c r="AA704" s="49"/>
      <c r="AB704" s="49"/>
    </row>
    <row r="705" spans="1:28">
      <c r="A705" s="49"/>
      <c r="B705" s="53"/>
      <c r="C705" s="54"/>
      <c r="D705" s="55"/>
      <c r="E705" s="56"/>
      <c r="F705" s="57"/>
      <c r="G705" s="58"/>
      <c r="H705" s="58"/>
      <c r="I705" s="59"/>
      <c r="J705" s="59"/>
      <c r="K705" s="58"/>
      <c r="L705" s="58"/>
      <c r="M705" s="59"/>
      <c r="N705" s="57"/>
      <c r="O705" s="58"/>
      <c r="P705" s="58"/>
      <c r="Q705" s="59"/>
      <c r="R705" s="57"/>
      <c r="S705" s="49"/>
      <c r="T705" s="60"/>
      <c r="U705" s="49"/>
      <c r="V705" s="61"/>
      <c r="W705" s="49"/>
      <c r="X705" s="61"/>
      <c r="Y705" s="49"/>
      <c r="Z705" s="49"/>
      <c r="AA705" s="49"/>
      <c r="AB705" s="49"/>
    </row>
    <row r="706" spans="1:28">
      <c r="A706" s="49"/>
      <c r="B706" s="53"/>
      <c r="C706" s="54"/>
      <c r="D706" s="55"/>
      <c r="E706" s="56"/>
      <c r="F706" s="57"/>
      <c r="G706" s="58"/>
      <c r="H706" s="58"/>
      <c r="I706" s="59"/>
      <c r="J706" s="59"/>
      <c r="K706" s="58"/>
      <c r="L706" s="58"/>
      <c r="M706" s="59"/>
      <c r="N706" s="57"/>
      <c r="O706" s="58"/>
      <c r="P706" s="58"/>
      <c r="Q706" s="59"/>
      <c r="R706" s="57"/>
      <c r="S706" s="49"/>
      <c r="T706" s="60"/>
      <c r="U706" s="49"/>
      <c r="V706" s="61"/>
      <c r="W706" s="49"/>
      <c r="X706" s="61"/>
      <c r="Y706" s="49"/>
      <c r="Z706" s="49"/>
      <c r="AA706" s="49"/>
      <c r="AB706" s="49"/>
    </row>
    <row r="707" spans="1:28">
      <c r="A707" s="49"/>
      <c r="B707" s="53"/>
      <c r="C707" s="54"/>
      <c r="D707" s="55"/>
      <c r="E707" s="56"/>
      <c r="F707" s="57"/>
      <c r="G707" s="58"/>
      <c r="H707" s="58"/>
      <c r="I707" s="59"/>
      <c r="J707" s="59"/>
      <c r="K707" s="58"/>
      <c r="L707" s="58"/>
      <c r="M707" s="59"/>
      <c r="N707" s="57"/>
      <c r="O707" s="58"/>
      <c r="P707" s="58"/>
      <c r="Q707" s="59"/>
      <c r="R707" s="57"/>
      <c r="S707" s="49"/>
      <c r="T707" s="60"/>
      <c r="U707" s="49"/>
      <c r="V707" s="61"/>
      <c r="W707" s="49"/>
      <c r="X707" s="61"/>
      <c r="Y707" s="49"/>
      <c r="Z707" s="49"/>
      <c r="AA707" s="49"/>
      <c r="AB707" s="49"/>
    </row>
    <row r="708" spans="1:28">
      <c r="A708" s="49"/>
      <c r="B708" s="53"/>
      <c r="C708" s="54"/>
      <c r="D708" s="55"/>
      <c r="E708" s="56"/>
      <c r="F708" s="57"/>
      <c r="G708" s="58"/>
      <c r="H708" s="58"/>
      <c r="I708" s="59"/>
      <c r="J708" s="59"/>
      <c r="K708" s="58"/>
      <c r="L708" s="58"/>
      <c r="M708" s="59"/>
      <c r="N708" s="57"/>
      <c r="O708" s="58"/>
      <c r="P708" s="58"/>
      <c r="Q708" s="59"/>
      <c r="R708" s="57"/>
      <c r="S708" s="49"/>
      <c r="T708" s="60"/>
      <c r="U708" s="49"/>
      <c r="V708" s="61"/>
      <c r="W708" s="49"/>
      <c r="X708" s="61"/>
      <c r="Y708" s="49"/>
      <c r="Z708" s="49"/>
      <c r="AA708" s="49"/>
      <c r="AB708" s="49"/>
    </row>
    <row r="709" spans="1:28">
      <c r="A709" s="49"/>
      <c r="B709" s="53"/>
      <c r="C709" s="54"/>
      <c r="D709" s="55"/>
      <c r="E709" s="56"/>
      <c r="F709" s="57"/>
      <c r="G709" s="58"/>
      <c r="H709" s="58"/>
      <c r="I709" s="59"/>
      <c r="J709" s="59"/>
      <c r="K709" s="58"/>
      <c r="L709" s="58"/>
      <c r="M709" s="59"/>
      <c r="N709" s="57"/>
      <c r="O709" s="58"/>
      <c r="P709" s="58"/>
      <c r="Q709" s="59"/>
      <c r="R709" s="57"/>
      <c r="S709" s="49"/>
      <c r="T709" s="60"/>
      <c r="U709" s="49"/>
      <c r="V709" s="61"/>
      <c r="W709" s="49"/>
      <c r="X709" s="61"/>
      <c r="Y709" s="49"/>
      <c r="Z709" s="49"/>
      <c r="AA709" s="49"/>
      <c r="AB709" s="49"/>
    </row>
    <row r="710" spans="1:28">
      <c r="A710" s="49"/>
      <c r="B710" s="53"/>
      <c r="C710" s="54"/>
      <c r="D710" s="55"/>
      <c r="E710" s="56"/>
      <c r="F710" s="57"/>
      <c r="G710" s="58"/>
      <c r="H710" s="58"/>
      <c r="I710" s="59"/>
      <c r="J710" s="59"/>
      <c r="K710" s="58"/>
      <c r="L710" s="58"/>
      <c r="M710" s="59"/>
      <c r="N710" s="57"/>
      <c r="O710" s="58"/>
      <c r="P710" s="58"/>
      <c r="Q710" s="59"/>
      <c r="R710" s="57"/>
      <c r="S710" s="49"/>
      <c r="T710" s="60"/>
      <c r="U710" s="49"/>
      <c r="V710" s="61"/>
      <c r="W710" s="49"/>
      <c r="X710" s="61"/>
      <c r="Y710" s="49"/>
      <c r="Z710" s="49"/>
      <c r="AA710" s="49"/>
      <c r="AB710" s="49"/>
    </row>
    <row r="711" spans="1:28">
      <c r="A711" s="49"/>
      <c r="B711" s="53"/>
      <c r="C711" s="54"/>
      <c r="D711" s="55"/>
      <c r="E711" s="56"/>
      <c r="F711" s="57"/>
      <c r="G711" s="58"/>
      <c r="H711" s="58"/>
      <c r="I711" s="59"/>
      <c r="J711" s="59"/>
      <c r="K711" s="58"/>
      <c r="L711" s="58"/>
      <c r="M711" s="59"/>
      <c r="N711" s="57"/>
      <c r="O711" s="58"/>
      <c r="P711" s="58"/>
      <c r="Q711" s="59"/>
      <c r="R711" s="57"/>
      <c r="S711" s="49"/>
      <c r="T711" s="60"/>
      <c r="U711" s="49"/>
      <c r="V711" s="61"/>
      <c r="W711" s="49"/>
      <c r="X711" s="61"/>
      <c r="Y711" s="49"/>
      <c r="Z711" s="49"/>
      <c r="AA711" s="49"/>
      <c r="AB711" s="49"/>
    </row>
    <row r="712" spans="1:28">
      <c r="A712" s="49"/>
      <c r="B712" s="53"/>
      <c r="C712" s="54"/>
      <c r="D712" s="55"/>
      <c r="E712" s="56"/>
      <c r="F712" s="57"/>
      <c r="G712" s="58"/>
      <c r="H712" s="58"/>
      <c r="I712" s="59"/>
      <c r="J712" s="59"/>
      <c r="K712" s="58"/>
      <c r="L712" s="58"/>
      <c r="M712" s="59"/>
      <c r="N712" s="57"/>
      <c r="O712" s="58"/>
      <c r="P712" s="58"/>
      <c r="Q712" s="59"/>
      <c r="R712" s="57"/>
      <c r="S712" s="49"/>
      <c r="T712" s="60"/>
      <c r="U712" s="49"/>
      <c r="V712" s="61"/>
      <c r="W712" s="49"/>
      <c r="X712" s="61"/>
      <c r="Y712" s="49"/>
      <c r="Z712" s="49"/>
      <c r="AA712" s="49"/>
      <c r="AB712" s="49"/>
    </row>
    <row r="713" spans="1:28">
      <c r="A713" s="49"/>
      <c r="B713" s="53"/>
      <c r="C713" s="54"/>
      <c r="D713" s="55"/>
      <c r="E713" s="56"/>
      <c r="F713" s="57"/>
      <c r="G713" s="58"/>
      <c r="H713" s="58"/>
      <c r="I713" s="59"/>
      <c r="J713" s="59"/>
      <c r="K713" s="58"/>
      <c r="L713" s="58"/>
      <c r="M713" s="59"/>
      <c r="N713" s="57"/>
      <c r="O713" s="58"/>
      <c r="P713" s="58"/>
      <c r="Q713" s="59"/>
      <c r="R713" s="57"/>
      <c r="S713" s="49"/>
      <c r="T713" s="60"/>
      <c r="U713" s="49"/>
      <c r="V713" s="61"/>
      <c r="W713" s="49"/>
      <c r="X713" s="61"/>
      <c r="Y713" s="49"/>
      <c r="Z713" s="49"/>
      <c r="AA713" s="49"/>
      <c r="AB713" s="49"/>
    </row>
    <row r="714" spans="1:28">
      <c r="A714" s="49"/>
      <c r="B714" s="53"/>
      <c r="C714" s="54"/>
      <c r="D714" s="55"/>
      <c r="E714" s="56"/>
      <c r="F714" s="57"/>
      <c r="G714" s="58"/>
      <c r="H714" s="58"/>
      <c r="I714" s="59"/>
      <c r="J714" s="59"/>
      <c r="K714" s="58"/>
      <c r="L714" s="58"/>
      <c r="M714" s="59"/>
      <c r="N714" s="57"/>
      <c r="O714" s="58"/>
      <c r="P714" s="58"/>
      <c r="Q714" s="59"/>
      <c r="R714" s="57"/>
      <c r="S714" s="49"/>
      <c r="T714" s="60"/>
      <c r="U714" s="49"/>
      <c r="V714" s="61"/>
      <c r="W714" s="49"/>
      <c r="X714" s="61"/>
      <c r="Y714" s="49"/>
      <c r="Z714" s="49"/>
      <c r="AA714" s="49"/>
      <c r="AB714" s="49"/>
    </row>
    <row r="715" spans="1:28">
      <c r="A715" s="49"/>
      <c r="B715" s="53"/>
      <c r="C715" s="54"/>
      <c r="D715" s="55"/>
      <c r="E715" s="56"/>
      <c r="F715" s="57"/>
      <c r="G715" s="58"/>
      <c r="H715" s="58"/>
      <c r="I715" s="59"/>
      <c r="J715" s="59"/>
      <c r="K715" s="58"/>
      <c r="L715" s="58"/>
      <c r="M715" s="59"/>
      <c r="N715" s="57"/>
      <c r="O715" s="58"/>
      <c r="P715" s="58"/>
      <c r="Q715" s="59"/>
      <c r="R715" s="57"/>
      <c r="S715" s="49"/>
      <c r="T715" s="60"/>
      <c r="U715" s="49"/>
      <c r="V715" s="61"/>
      <c r="W715" s="49"/>
      <c r="X715" s="61"/>
      <c r="Y715" s="49"/>
      <c r="Z715" s="49"/>
      <c r="AA715" s="49"/>
      <c r="AB715" s="49"/>
    </row>
    <row r="716" spans="1:28">
      <c r="A716" s="49"/>
      <c r="B716" s="53"/>
      <c r="C716" s="54"/>
      <c r="D716" s="55"/>
      <c r="E716" s="56"/>
      <c r="F716" s="57"/>
      <c r="G716" s="58"/>
      <c r="H716" s="58"/>
      <c r="I716" s="59"/>
      <c r="J716" s="59"/>
      <c r="K716" s="58"/>
      <c r="L716" s="58"/>
      <c r="M716" s="59"/>
      <c r="N716" s="57"/>
      <c r="O716" s="58"/>
      <c r="P716" s="58"/>
      <c r="Q716" s="59"/>
      <c r="R716" s="57"/>
      <c r="S716" s="49"/>
      <c r="T716" s="60"/>
      <c r="U716" s="49"/>
      <c r="V716" s="61"/>
      <c r="W716" s="49"/>
      <c r="X716" s="61"/>
      <c r="Y716" s="49"/>
      <c r="Z716" s="49"/>
      <c r="AA716" s="49"/>
      <c r="AB716" s="49"/>
    </row>
    <row r="717" spans="1:28">
      <c r="A717" s="49"/>
      <c r="B717" s="53"/>
      <c r="C717" s="54"/>
      <c r="D717" s="55"/>
      <c r="E717" s="56"/>
      <c r="F717" s="57"/>
      <c r="G717" s="58"/>
      <c r="H717" s="58"/>
      <c r="I717" s="59"/>
      <c r="J717" s="59"/>
      <c r="K717" s="58"/>
      <c r="L717" s="58"/>
      <c r="M717" s="59"/>
      <c r="N717" s="57"/>
      <c r="O717" s="58"/>
      <c r="P717" s="58"/>
      <c r="Q717" s="59"/>
      <c r="R717" s="57"/>
      <c r="S717" s="49"/>
      <c r="T717" s="60"/>
      <c r="U717" s="49"/>
      <c r="V717" s="61"/>
      <c r="W717" s="49"/>
      <c r="X717" s="61"/>
      <c r="Y717" s="49"/>
      <c r="Z717" s="49"/>
      <c r="AA717" s="49"/>
      <c r="AB717" s="49"/>
    </row>
    <row r="718" spans="1:28">
      <c r="A718" s="49"/>
      <c r="B718" s="53"/>
      <c r="C718" s="54"/>
      <c r="D718" s="55"/>
      <c r="E718" s="56"/>
      <c r="F718" s="57"/>
      <c r="G718" s="58"/>
      <c r="H718" s="58"/>
      <c r="I718" s="59"/>
      <c r="J718" s="59"/>
      <c r="K718" s="58"/>
      <c r="L718" s="58"/>
      <c r="M718" s="59"/>
      <c r="N718" s="57"/>
      <c r="O718" s="58"/>
      <c r="P718" s="58"/>
      <c r="Q718" s="59"/>
      <c r="R718" s="57"/>
      <c r="S718" s="49"/>
      <c r="T718" s="60"/>
      <c r="U718" s="49"/>
      <c r="V718" s="61"/>
      <c r="W718" s="49"/>
      <c r="X718" s="61"/>
      <c r="Y718" s="49"/>
      <c r="Z718" s="49"/>
      <c r="AA718" s="49"/>
      <c r="AB718" s="49"/>
    </row>
    <row r="719" spans="1:28">
      <c r="A719" s="49"/>
      <c r="B719" s="53"/>
      <c r="C719" s="54"/>
      <c r="D719" s="55"/>
      <c r="E719" s="56"/>
      <c r="F719" s="57"/>
      <c r="G719" s="58"/>
      <c r="H719" s="58"/>
      <c r="I719" s="59"/>
      <c r="J719" s="59"/>
      <c r="K719" s="58"/>
      <c r="L719" s="58"/>
      <c r="M719" s="59"/>
      <c r="N719" s="57"/>
      <c r="O719" s="58"/>
      <c r="P719" s="58"/>
      <c r="Q719" s="59"/>
      <c r="R719" s="57"/>
      <c r="S719" s="49"/>
      <c r="T719" s="60"/>
      <c r="U719" s="49"/>
      <c r="V719" s="61"/>
      <c r="W719" s="49"/>
      <c r="X719" s="61"/>
      <c r="Y719" s="49"/>
      <c r="Z719" s="49"/>
      <c r="AA719" s="49"/>
      <c r="AB719" s="49"/>
    </row>
    <row r="720" spans="1:28">
      <c r="A720" s="49"/>
      <c r="B720" s="53"/>
      <c r="C720" s="54"/>
      <c r="D720" s="55"/>
      <c r="E720" s="56"/>
      <c r="F720" s="57"/>
      <c r="G720" s="58"/>
      <c r="H720" s="58"/>
      <c r="I720" s="59"/>
      <c r="J720" s="59"/>
      <c r="K720" s="58"/>
      <c r="L720" s="58"/>
      <c r="M720" s="59"/>
      <c r="N720" s="57"/>
      <c r="O720" s="58"/>
      <c r="P720" s="58"/>
      <c r="Q720" s="59"/>
      <c r="R720" s="57"/>
      <c r="S720" s="49"/>
      <c r="T720" s="60"/>
      <c r="U720" s="49"/>
      <c r="V720" s="61"/>
      <c r="W720" s="49"/>
      <c r="X720" s="61"/>
      <c r="Y720" s="49"/>
      <c r="Z720" s="49"/>
      <c r="AA720" s="49"/>
      <c r="AB720" s="49"/>
    </row>
    <row r="721" spans="1:28">
      <c r="A721" s="49"/>
      <c r="B721" s="53"/>
      <c r="C721" s="54"/>
      <c r="D721" s="55"/>
      <c r="E721" s="56"/>
      <c r="F721" s="57"/>
      <c r="G721" s="58"/>
      <c r="H721" s="58"/>
      <c r="I721" s="59"/>
      <c r="J721" s="59"/>
      <c r="K721" s="58"/>
      <c r="L721" s="58"/>
      <c r="M721" s="59"/>
      <c r="N721" s="57"/>
      <c r="O721" s="58"/>
      <c r="P721" s="58"/>
      <c r="Q721" s="59"/>
      <c r="R721" s="57"/>
      <c r="S721" s="49"/>
      <c r="T721" s="60"/>
      <c r="U721" s="49"/>
      <c r="V721" s="61"/>
      <c r="W721" s="49"/>
      <c r="X721" s="61"/>
      <c r="Y721" s="49"/>
      <c r="Z721" s="49"/>
      <c r="AA721" s="49"/>
      <c r="AB721" s="49"/>
    </row>
    <row r="722" spans="1:28">
      <c r="A722" s="49"/>
      <c r="B722" s="53"/>
      <c r="C722" s="54"/>
      <c r="D722" s="55"/>
      <c r="E722" s="56"/>
      <c r="F722" s="57"/>
      <c r="G722" s="58"/>
      <c r="H722" s="58"/>
      <c r="I722" s="59"/>
      <c r="J722" s="59"/>
      <c r="K722" s="58"/>
      <c r="L722" s="58"/>
      <c r="M722" s="59"/>
      <c r="N722" s="57"/>
      <c r="O722" s="58"/>
      <c r="P722" s="58"/>
      <c r="Q722" s="59"/>
      <c r="R722" s="57"/>
      <c r="S722" s="49"/>
      <c r="T722" s="60"/>
      <c r="U722" s="49"/>
      <c r="V722" s="61"/>
      <c r="W722" s="49"/>
      <c r="X722" s="61"/>
      <c r="Y722" s="49"/>
      <c r="Z722" s="49"/>
      <c r="AA722" s="49"/>
      <c r="AB722" s="49"/>
    </row>
    <row r="723" spans="1:28">
      <c r="A723" s="49"/>
      <c r="B723" s="53"/>
      <c r="C723" s="54"/>
      <c r="D723" s="55"/>
      <c r="E723" s="56"/>
      <c r="F723" s="57"/>
      <c r="G723" s="58"/>
      <c r="H723" s="58"/>
      <c r="I723" s="59"/>
      <c r="J723" s="59"/>
      <c r="K723" s="58"/>
      <c r="L723" s="58"/>
      <c r="M723" s="59"/>
      <c r="N723" s="57"/>
      <c r="O723" s="58"/>
      <c r="P723" s="58"/>
      <c r="Q723" s="59"/>
      <c r="R723" s="57"/>
      <c r="S723" s="49"/>
      <c r="T723" s="60"/>
      <c r="U723" s="49"/>
      <c r="V723" s="61"/>
      <c r="W723" s="49"/>
      <c r="X723" s="61"/>
      <c r="Y723" s="49"/>
      <c r="Z723" s="49"/>
      <c r="AA723" s="49"/>
      <c r="AB723" s="49"/>
    </row>
    <row r="724" spans="1:28">
      <c r="A724" s="49"/>
      <c r="B724" s="53"/>
      <c r="C724" s="54"/>
      <c r="D724" s="55"/>
      <c r="E724" s="56"/>
      <c r="F724" s="57"/>
      <c r="G724" s="58"/>
      <c r="H724" s="58"/>
      <c r="I724" s="59"/>
      <c r="J724" s="59"/>
      <c r="K724" s="58"/>
      <c r="L724" s="58"/>
      <c r="M724" s="59"/>
      <c r="N724" s="57"/>
      <c r="O724" s="58"/>
      <c r="P724" s="58"/>
      <c r="Q724" s="59"/>
      <c r="R724" s="57"/>
      <c r="S724" s="49"/>
      <c r="T724" s="60"/>
      <c r="U724" s="49"/>
      <c r="V724" s="61"/>
      <c r="W724" s="49"/>
      <c r="X724" s="61"/>
      <c r="Y724" s="49"/>
      <c r="Z724" s="49"/>
      <c r="AA724" s="49"/>
      <c r="AB724" s="49"/>
    </row>
    <row r="725" spans="1:28">
      <c r="A725" s="49"/>
      <c r="B725" s="53"/>
      <c r="C725" s="54"/>
      <c r="D725" s="55"/>
      <c r="E725" s="56"/>
      <c r="F725" s="57"/>
      <c r="G725" s="58"/>
      <c r="H725" s="58"/>
      <c r="I725" s="59"/>
      <c r="J725" s="59"/>
      <c r="K725" s="58"/>
      <c r="L725" s="58"/>
      <c r="M725" s="59"/>
      <c r="N725" s="57"/>
      <c r="O725" s="58"/>
      <c r="P725" s="58"/>
      <c r="Q725" s="59"/>
      <c r="R725" s="57"/>
      <c r="S725" s="49"/>
      <c r="T725" s="60"/>
      <c r="U725" s="49"/>
      <c r="V725" s="61"/>
      <c r="W725" s="49"/>
      <c r="X725" s="61"/>
      <c r="Y725" s="49"/>
      <c r="Z725" s="49"/>
      <c r="AA725" s="49"/>
      <c r="AB725" s="49"/>
    </row>
    <row r="726" spans="1:28">
      <c r="A726" s="49"/>
      <c r="B726" s="53"/>
      <c r="C726" s="54"/>
      <c r="D726" s="55"/>
      <c r="E726" s="56"/>
      <c r="F726" s="57"/>
      <c r="G726" s="58"/>
      <c r="H726" s="58"/>
      <c r="I726" s="59"/>
      <c r="J726" s="59"/>
      <c r="K726" s="58"/>
      <c r="L726" s="58"/>
      <c r="M726" s="59"/>
      <c r="N726" s="57"/>
      <c r="O726" s="58"/>
      <c r="P726" s="58"/>
      <c r="Q726" s="59"/>
      <c r="R726" s="57"/>
      <c r="S726" s="49"/>
      <c r="T726" s="60"/>
      <c r="U726" s="49"/>
      <c r="V726" s="61"/>
      <c r="W726" s="49"/>
      <c r="X726" s="61"/>
      <c r="Y726" s="49"/>
      <c r="Z726" s="49"/>
      <c r="AA726" s="49"/>
      <c r="AB726" s="49"/>
    </row>
    <row r="727" spans="1:28">
      <c r="A727" s="49"/>
      <c r="B727" s="53"/>
      <c r="C727" s="54"/>
      <c r="D727" s="55"/>
      <c r="E727" s="56"/>
      <c r="F727" s="57"/>
      <c r="G727" s="58"/>
      <c r="H727" s="58"/>
      <c r="I727" s="59"/>
      <c r="J727" s="59"/>
      <c r="K727" s="58"/>
      <c r="L727" s="58"/>
      <c r="M727" s="59"/>
      <c r="N727" s="57"/>
      <c r="O727" s="58"/>
      <c r="P727" s="58"/>
      <c r="Q727" s="59"/>
      <c r="R727" s="57"/>
      <c r="S727" s="49"/>
      <c r="T727" s="60"/>
      <c r="U727" s="49"/>
      <c r="V727" s="61"/>
      <c r="W727" s="49"/>
      <c r="X727" s="61"/>
      <c r="Y727" s="49"/>
      <c r="Z727" s="49"/>
      <c r="AA727" s="49"/>
      <c r="AB727" s="49"/>
    </row>
    <row r="728" spans="1:28">
      <c r="A728" s="49"/>
      <c r="B728" s="53"/>
      <c r="C728" s="54"/>
      <c r="D728" s="55"/>
      <c r="E728" s="56"/>
      <c r="F728" s="57"/>
      <c r="G728" s="58"/>
      <c r="H728" s="58"/>
      <c r="I728" s="59"/>
      <c r="J728" s="59"/>
      <c r="K728" s="58"/>
      <c r="L728" s="58"/>
      <c r="M728" s="59"/>
      <c r="N728" s="57"/>
      <c r="O728" s="58"/>
      <c r="P728" s="58"/>
      <c r="Q728" s="59"/>
      <c r="R728" s="57"/>
      <c r="S728" s="49"/>
      <c r="T728" s="60"/>
      <c r="U728" s="49"/>
      <c r="V728" s="61"/>
      <c r="W728" s="49"/>
      <c r="X728" s="61"/>
      <c r="Y728" s="49"/>
      <c r="Z728" s="49"/>
      <c r="AA728" s="49"/>
      <c r="AB728" s="49"/>
    </row>
    <row r="729" spans="1:28">
      <c r="A729" s="49"/>
      <c r="B729" s="53"/>
      <c r="C729" s="54"/>
      <c r="D729" s="55"/>
      <c r="E729" s="56"/>
      <c r="F729" s="57"/>
      <c r="G729" s="58"/>
      <c r="H729" s="58"/>
      <c r="I729" s="59"/>
      <c r="J729" s="59"/>
      <c r="K729" s="58"/>
      <c r="L729" s="58"/>
      <c r="M729" s="59"/>
      <c r="N729" s="57"/>
      <c r="O729" s="58"/>
      <c r="P729" s="58"/>
      <c r="Q729" s="59"/>
      <c r="R729" s="57"/>
      <c r="S729" s="49"/>
      <c r="T729" s="60"/>
      <c r="U729" s="49"/>
      <c r="V729" s="61"/>
      <c r="W729" s="49"/>
      <c r="X729" s="61"/>
      <c r="Y729" s="49"/>
      <c r="Z729" s="49"/>
      <c r="AA729" s="49"/>
      <c r="AB729" s="49"/>
    </row>
    <row r="730" spans="1:28">
      <c r="A730" s="49"/>
      <c r="B730" s="53"/>
      <c r="C730" s="54"/>
      <c r="D730" s="55"/>
      <c r="E730" s="56"/>
      <c r="F730" s="57"/>
      <c r="G730" s="58"/>
      <c r="H730" s="58"/>
      <c r="I730" s="59"/>
      <c r="J730" s="59"/>
      <c r="K730" s="58"/>
      <c r="L730" s="58"/>
      <c r="M730" s="59"/>
      <c r="N730" s="57"/>
      <c r="O730" s="58"/>
      <c r="P730" s="58"/>
      <c r="Q730" s="59"/>
      <c r="R730" s="57"/>
      <c r="S730" s="49"/>
      <c r="T730" s="60"/>
      <c r="U730" s="49"/>
      <c r="V730" s="61"/>
      <c r="W730" s="49"/>
      <c r="X730" s="61"/>
      <c r="Y730" s="49"/>
      <c r="Z730" s="49"/>
      <c r="AA730" s="49"/>
      <c r="AB730" s="49"/>
    </row>
    <row r="731" spans="1:28">
      <c r="A731" s="49"/>
      <c r="B731" s="53"/>
      <c r="C731" s="54"/>
      <c r="D731" s="55"/>
      <c r="E731" s="56"/>
      <c r="F731" s="57"/>
      <c r="G731" s="58"/>
      <c r="H731" s="58"/>
      <c r="I731" s="59"/>
      <c r="J731" s="59"/>
      <c r="K731" s="58"/>
      <c r="L731" s="58"/>
      <c r="M731" s="59"/>
      <c r="N731" s="57"/>
      <c r="O731" s="58"/>
      <c r="P731" s="58"/>
      <c r="Q731" s="59"/>
      <c r="R731" s="57"/>
      <c r="S731" s="49"/>
      <c r="T731" s="60"/>
      <c r="U731" s="49"/>
      <c r="V731" s="61"/>
      <c r="W731" s="49"/>
      <c r="X731" s="61"/>
      <c r="Y731" s="49"/>
      <c r="Z731" s="49"/>
      <c r="AA731" s="49"/>
      <c r="AB731" s="49"/>
    </row>
    <row r="732" spans="1:28">
      <c r="A732" s="49"/>
      <c r="B732" s="53"/>
      <c r="C732" s="54"/>
      <c r="D732" s="55"/>
      <c r="E732" s="56"/>
      <c r="F732" s="57"/>
      <c r="G732" s="58"/>
      <c r="H732" s="58"/>
      <c r="I732" s="59"/>
      <c r="J732" s="59"/>
      <c r="K732" s="58"/>
      <c r="L732" s="58"/>
      <c r="M732" s="59"/>
      <c r="N732" s="57"/>
      <c r="O732" s="58"/>
      <c r="P732" s="58"/>
      <c r="Q732" s="59"/>
      <c r="R732" s="57"/>
      <c r="S732" s="49"/>
      <c r="T732" s="60"/>
      <c r="U732" s="49"/>
      <c r="V732" s="61"/>
      <c r="W732" s="49"/>
      <c r="X732" s="61"/>
      <c r="Y732" s="49"/>
      <c r="Z732" s="49"/>
      <c r="AA732" s="49"/>
      <c r="AB732" s="49"/>
    </row>
    <row r="733" spans="1:28">
      <c r="A733" s="49"/>
      <c r="B733" s="53"/>
      <c r="C733" s="54"/>
      <c r="D733" s="55"/>
      <c r="E733" s="56"/>
      <c r="F733" s="57"/>
      <c r="G733" s="58"/>
      <c r="H733" s="58"/>
      <c r="I733" s="59"/>
      <c r="J733" s="59"/>
      <c r="K733" s="58"/>
      <c r="L733" s="58"/>
      <c r="M733" s="59"/>
      <c r="N733" s="57"/>
      <c r="O733" s="58"/>
      <c r="P733" s="58"/>
      <c r="Q733" s="59"/>
      <c r="R733" s="57"/>
      <c r="S733" s="49"/>
      <c r="T733" s="60"/>
      <c r="U733" s="49"/>
      <c r="V733" s="61"/>
      <c r="W733" s="49"/>
      <c r="X733" s="61"/>
      <c r="Y733" s="49"/>
      <c r="Z733" s="49"/>
      <c r="AA733" s="49"/>
      <c r="AB733" s="49"/>
    </row>
    <row r="734" spans="1:28">
      <c r="A734" s="49"/>
      <c r="B734" s="53"/>
      <c r="C734" s="54"/>
      <c r="D734" s="55"/>
      <c r="E734" s="56"/>
      <c r="F734" s="57"/>
      <c r="G734" s="58"/>
      <c r="H734" s="58"/>
      <c r="I734" s="59"/>
      <c r="J734" s="59"/>
      <c r="K734" s="58"/>
      <c r="L734" s="58"/>
      <c r="M734" s="59"/>
      <c r="N734" s="57"/>
      <c r="O734" s="58"/>
      <c r="P734" s="58"/>
      <c r="Q734" s="59"/>
      <c r="R734" s="57"/>
      <c r="S734" s="49"/>
      <c r="T734" s="60"/>
      <c r="U734" s="49"/>
      <c r="V734" s="61"/>
      <c r="W734" s="49"/>
      <c r="X734" s="61"/>
      <c r="Y734" s="49"/>
      <c r="Z734" s="49"/>
      <c r="AA734" s="49"/>
      <c r="AB734" s="49"/>
    </row>
    <row r="735" spans="1:28">
      <c r="A735" s="49"/>
      <c r="B735" s="53"/>
      <c r="C735" s="54"/>
      <c r="D735" s="55"/>
      <c r="E735" s="56"/>
      <c r="F735" s="57"/>
      <c r="G735" s="58"/>
      <c r="H735" s="58"/>
      <c r="I735" s="59"/>
      <c r="J735" s="59"/>
      <c r="K735" s="58"/>
      <c r="L735" s="58"/>
      <c r="M735" s="59"/>
      <c r="N735" s="57"/>
      <c r="O735" s="58"/>
      <c r="P735" s="58"/>
      <c r="Q735" s="59"/>
      <c r="R735" s="57"/>
      <c r="S735" s="49"/>
      <c r="T735" s="60"/>
      <c r="U735" s="49"/>
      <c r="V735" s="61"/>
      <c r="W735" s="49"/>
      <c r="X735" s="61"/>
      <c r="Y735" s="49"/>
      <c r="Z735" s="49"/>
      <c r="AA735" s="49"/>
      <c r="AB735" s="49"/>
    </row>
    <row r="736" spans="1:28">
      <c r="A736" s="49"/>
      <c r="B736" s="53"/>
      <c r="C736" s="54"/>
      <c r="D736" s="55"/>
      <c r="E736" s="56"/>
      <c r="F736" s="57"/>
      <c r="G736" s="58"/>
      <c r="H736" s="58"/>
      <c r="I736" s="59"/>
      <c r="J736" s="59"/>
      <c r="K736" s="58"/>
      <c r="L736" s="58"/>
      <c r="M736" s="59"/>
      <c r="N736" s="57"/>
      <c r="O736" s="58"/>
      <c r="P736" s="58"/>
      <c r="Q736" s="59"/>
      <c r="R736" s="57"/>
      <c r="S736" s="49"/>
      <c r="T736" s="60"/>
      <c r="U736" s="49"/>
      <c r="V736" s="61"/>
      <c r="W736" s="49"/>
      <c r="X736" s="61"/>
      <c r="Y736" s="49"/>
      <c r="Z736" s="49"/>
      <c r="AA736" s="49"/>
      <c r="AB736" s="49"/>
    </row>
    <row r="737" spans="1:28">
      <c r="A737" s="49"/>
      <c r="B737" s="53"/>
      <c r="C737" s="54"/>
      <c r="D737" s="55"/>
      <c r="E737" s="56"/>
      <c r="F737" s="57"/>
      <c r="G737" s="58"/>
      <c r="H737" s="58"/>
      <c r="I737" s="59"/>
      <c r="J737" s="59"/>
      <c r="K737" s="58"/>
      <c r="L737" s="58"/>
      <c r="M737" s="59"/>
      <c r="N737" s="57"/>
      <c r="O737" s="58"/>
      <c r="P737" s="58"/>
      <c r="Q737" s="59"/>
      <c r="R737" s="57"/>
      <c r="S737" s="49"/>
      <c r="T737" s="60"/>
      <c r="U737" s="49"/>
      <c r="V737" s="61"/>
      <c r="W737" s="49"/>
      <c r="X737" s="61"/>
      <c r="Y737" s="49"/>
      <c r="Z737" s="49"/>
      <c r="AA737" s="49"/>
      <c r="AB737" s="49"/>
    </row>
    <row r="738" spans="1:28">
      <c r="A738" s="49"/>
      <c r="B738" s="53"/>
      <c r="C738" s="54"/>
      <c r="D738" s="55"/>
      <c r="E738" s="56"/>
      <c r="F738" s="57"/>
      <c r="G738" s="58"/>
      <c r="H738" s="58"/>
      <c r="I738" s="59"/>
      <c r="J738" s="59"/>
      <c r="K738" s="58"/>
      <c r="L738" s="58"/>
      <c r="M738" s="59"/>
      <c r="N738" s="57"/>
      <c r="O738" s="58"/>
      <c r="P738" s="58"/>
      <c r="Q738" s="59"/>
      <c r="R738" s="57"/>
      <c r="S738" s="49"/>
      <c r="T738" s="60"/>
      <c r="U738" s="49"/>
      <c r="V738" s="61"/>
      <c r="W738" s="49"/>
      <c r="X738" s="61"/>
      <c r="Y738" s="49"/>
      <c r="Z738" s="49"/>
      <c r="AA738" s="49"/>
      <c r="AB738" s="49"/>
    </row>
    <row r="739" spans="1:28">
      <c r="A739" s="49"/>
      <c r="B739" s="53"/>
      <c r="C739" s="54"/>
      <c r="D739" s="55"/>
      <c r="E739" s="56"/>
      <c r="F739" s="57"/>
      <c r="G739" s="58"/>
      <c r="H739" s="58"/>
      <c r="I739" s="59"/>
      <c r="J739" s="59"/>
      <c r="K739" s="58"/>
      <c r="L739" s="58"/>
      <c r="M739" s="59"/>
      <c r="N739" s="57"/>
      <c r="O739" s="58"/>
      <c r="P739" s="58"/>
      <c r="Q739" s="59"/>
      <c r="R739" s="57"/>
      <c r="S739" s="49"/>
      <c r="T739" s="60"/>
      <c r="U739" s="49"/>
      <c r="V739" s="61"/>
      <c r="W739" s="49"/>
      <c r="X739" s="61"/>
      <c r="Y739" s="49"/>
      <c r="Z739" s="49"/>
      <c r="AA739" s="49"/>
      <c r="AB739" s="49"/>
    </row>
  </sheetData>
  <mergeCells count="18">
    <mergeCell ref="Y37:Z37"/>
    <mergeCell ref="S37:X37"/>
    <mergeCell ref="U38:V38"/>
    <mergeCell ref="W38:X38"/>
    <mergeCell ref="G38:J38"/>
    <mergeCell ref="Y38:Y39"/>
    <mergeCell ref="Z38:Z39"/>
    <mergeCell ref="A38:B38"/>
    <mergeCell ref="C38:F38"/>
    <mergeCell ref="K38:N38"/>
    <mergeCell ref="O38:R38"/>
    <mergeCell ref="S38:T38"/>
    <mergeCell ref="A34:A35"/>
    <mergeCell ref="B34:C35"/>
    <mergeCell ref="A37:B37"/>
    <mergeCell ref="C37:R37"/>
    <mergeCell ref="D34:D35"/>
    <mergeCell ref="E34:E35"/>
  </mergeCells>
  <conditionalFormatting sqref="F42:F739">
    <cfRule type="colorScale" priority="4">
      <colorScale>
        <cfvo type="num" val="-0.1"/>
        <cfvo type="num" val="0"/>
        <cfvo type="num" val="0.1"/>
        <color rgb="FFFF0000"/>
        <color rgb="FFFFEB84"/>
        <color rgb="FF00B050"/>
      </colorScale>
    </cfRule>
  </conditionalFormatting>
  <conditionalFormatting sqref="N42:N739">
    <cfRule type="colorScale" priority="3">
      <colorScale>
        <cfvo type="num" val="-0.1"/>
        <cfvo type="num" val="0"/>
        <cfvo type="num" val="0.1"/>
        <color rgb="FFFF0000"/>
        <color rgb="FFFFEB84"/>
        <color rgb="FF00B050"/>
      </colorScale>
    </cfRule>
  </conditionalFormatting>
  <conditionalFormatting sqref="R42:R739">
    <cfRule type="colorScale" priority="2">
      <colorScale>
        <cfvo type="num" val="-0.1"/>
        <cfvo type="num" val="0"/>
        <cfvo type="num" val="0.1"/>
        <color rgb="FFFF0000"/>
        <color rgb="FFFFEB84"/>
        <color rgb="FF00B050"/>
      </colorScale>
    </cfRule>
  </conditionalFormatting>
  <conditionalFormatting sqref="J42:J339">
    <cfRule type="colorScale" priority="1">
      <colorScale>
        <cfvo type="num" val="-0.1"/>
        <cfvo type="num" val="0"/>
        <cfvo type="num" val="0.1"/>
        <color rgb="FFFF0000"/>
        <color rgb="FFFFEB84"/>
        <color rgb="FF00B050"/>
      </colorScale>
    </cfRule>
  </conditionalFormatting>
  <hyperlinks>
    <hyperlink ref="L35" r:id="rId1" display="http://www.linked.com/in/rvchavadekar"/>
    <hyperlink ref="P35" r:id="rId2" display="www.github.com/rvcgeeks"/>
    <hyperlink ref="AB34" r:id="rId3"/>
    <hyperlink ref="G35" r:id="rId4"/>
    <hyperlink ref="AB36" r:id="rId5"/>
    <hyperlink ref="AB35" r:id="rId6"/>
  </hyperlinks>
  <pageMargins left="0.7" right="0.7" top="0.75" bottom="0.75" header="0.3" footer="0.3"/>
  <pageSetup paperSize="9" orientation="portrait" r:id="rId7"/>
  <drawing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B</vt:lpstr>
      <vt:lpstr>asy</vt:lpstr>
      <vt:lpstr>B!at</vt:lpstr>
      <vt:lpstr>B!bt</vt:lpstr>
      <vt:lpstr>B!ct</vt:lpstr>
      <vt:lpstr>B!N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</dc:creator>
  <cp:lastModifiedBy>Rajas</cp:lastModifiedBy>
  <dcterms:created xsi:type="dcterms:W3CDTF">2020-04-24T13:50:00Z</dcterms:created>
  <dcterms:modified xsi:type="dcterms:W3CDTF">2020-06-20T04:28:47Z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