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xr:revisionPtr revIDLastSave="0" documentId="13_ncr:1_{7CD05728-586F-4394-950C-5F50F0CB42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" sheetId="4" r:id="rId1"/>
  </sheets>
  <definedNames>
    <definedName name="at" localSheetId="0">B!$S$41</definedName>
    <definedName name="bt" localSheetId="0">B!$U$41</definedName>
    <definedName name="ct" localSheetId="0">B!$W$41</definedName>
    <definedName name="N" localSheetId="0">B!$B$36</definedName>
    <definedName name="rep">B!$E$34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4" l="1"/>
  <c r="B36" i="4" l="1"/>
  <c r="Y137" i="4" l="1"/>
  <c r="Y42" i="4"/>
  <c r="H42" i="4" s="1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E46" i="4"/>
  <c r="S42" i="4" l="1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F369" i="4" l="1"/>
  <c r="J369" i="4"/>
  <c r="N369" i="4"/>
  <c r="R369" i="4"/>
  <c r="W369" i="4"/>
  <c r="F370" i="4"/>
  <c r="J370" i="4"/>
  <c r="N370" i="4"/>
  <c r="R370" i="4"/>
  <c r="W370" i="4"/>
  <c r="F366" i="4"/>
  <c r="J366" i="4"/>
  <c r="N366" i="4"/>
  <c r="R366" i="4"/>
  <c r="W366" i="4"/>
  <c r="F367" i="4"/>
  <c r="J367" i="4"/>
  <c r="N367" i="4"/>
  <c r="R367" i="4"/>
  <c r="W367" i="4"/>
  <c r="F368" i="4"/>
  <c r="J368" i="4"/>
  <c r="N368" i="4"/>
  <c r="R368" i="4"/>
  <c r="W368" i="4"/>
  <c r="F340" i="4"/>
  <c r="J340" i="4"/>
  <c r="N340" i="4"/>
  <c r="R340" i="4"/>
  <c r="W340" i="4"/>
  <c r="F341" i="4"/>
  <c r="J341" i="4"/>
  <c r="N341" i="4"/>
  <c r="R341" i="4"/>
  <c r="W341" i="4"/>
  <c r="F342" i="4"/>
  <c r="J342" i="4"/>
  <c r="N342" i="4"/>
  <c r="R342" i="4"/>
  <c r="W342" i="4"/>
  <c r="F343" i="4"/>
  <c r="J343" i="4"/>
  <c r="N343" i="4"/>
  <c r="R343" i="4"/>
  <c r="W343" i="4"/>
  <c r="F344" i="4"/>
  <c r="J344" i="4"/>
  <c r="N344" i="4"/>
  <c r="R344" i="4"/>
  <c r="W344" i="4"/>
  <c r="F345" i="4"/>
  <c r="J345" i="4"/>
  <c r="N345" i="4"/>
  <c r="R345" i="4"/>
  <c r="W345" i="4"/>
  <c r="F346" i="4"/>
  <c r="J346" i="4"/>
  <c r="N346" i="4"/>
  <c r="R346" i="4"/>
  <c r="W346" i="4"/>
  <c r="F347" i="4"/>
  <c r="J347" i="4"/>
  <c r="N347" i="4"/>
  <c r="R347" i="4"/>
  <c r="W347" i="4"/>
  <c r="F348" i="4"/>
  <c r="J348" i="4"/>
  <c r="N348" i="4"/>
  <c r="R348" i="4"/>
  <c r="W348" i="4"/>
  <c r="F349" i="4"/>
  <c r="J349" i="4"/>
  <c r="N349" i="4"/>
  <c r="R349" i="4"/>
  <c r="W349" i="4"/>
  <c r="F350" i="4"/>
  <c r="H350" i="4"/>
  <c r="J350" i="4"/>
  <c r="N350" i="4"/>
  <c r="R350" i="4"/>
  <c r="W350" i="4"/>
  <c r="F351" i="4"/>
  <c r="J351" i="4"/>
  <c r="N351" i="4"/>
  <c r="R351" i="4"/>
  <c r="W351" i="4"/>
  <c r="F352" i="4"/>
  <c r="J352" i="4"/>
  <c r="N352" i="4"/>
  <c r="R352" i="4"/>
  <c r="W352" i="4"/>
  <c r="F353" i="4"/>
  <c r="J353" i="4"/>
  <c r="N353" i="4"/>
  <c r="R353" i="4"/>
  <c r="W353" i="4"/>
  <c r="F354" i="4"/>
  <c r="H354" i="4"/>
  <c r="J354" i="4"/>
  <c r="N354" i="4"/>
  <c r="R354" i="4"/>
  <c r="W354" i="4"/>
  <c r="F355" i="4"/>
  <c r="J355" i="4"/>
  <c r="N355" i="4"/>
  <c r="R355" i="4"/>
  <c r="W355" i="4"/>
  <c r="F356" i="4"/>
  <c r="J356" i="4"/>
  <c r="N356" i="4"/>
  <c r="R356" i="4"/>
  <c r="W356" i="4"/>
  <c r="F357" i="4"/>
  <c r="J357" i="4"/>
  <c r="N357" i="4"/>
  <c r="R357" i="4"/>
  <c r="W357" i="4"/>
  <c r="F358" i="4"/>
  <c r="J358" i="4"/>
  <c r="N358" i="4"/>
  <c r="R358" i="4"/>
  <c r="F359" i="4"/>
  <c r="J359" i="4"/>
  <c r="N359" i="4"/>
  <c r="R359" i="4"/>
  <c r="W359" i="4"/>
  <c r="F360" i="4"/>
  <c r="J360" i="4"/>
  <c r="N360" i="4"/>
  <c r="R360" i="4"/>
  <c r="W360" i="4"/>
  <c r="F361" i="4"/>
  <c r="J361" i="4"/>
  <c r="N361" i="4"/>
  <c r="R361" i="4"/>
  <c r="W361" i="4"/>
  <c r="F362" i="4"/>
  <c r="J362" i="4"/>
  <c r="N362" i="4"/>
  <c r="R362" i="4"/>
  <c r="W362" i="4"/>
  <c r="F363" i="4"/>
  <c r="J363" i="4"/>
  <c r="N363" i="4"/>
  <c r="R363" i="4"/>
  <c r="W363" i="4"/>
  <c r="F364" i="4"/>
  <c r="J364" i="4"/>
  <c r="N364" i="4"/>
  <c r="R364" i="4"/>
  <c r="W364" i="4"/>
  <c r="F365" i="4"/>
  <c r="J365" i="4"/>
  <c r="N365" i="4"/>
  <c r="R365" i="4"/>
  <c r="W365" i="4"/>
  <c r="H353" i="4" l="1"/>
  <c r="H370" i="4"/>
  <c r="H358" i="4"/>
  <c r="W358" i="4"/>
  <c r="H357" i="4"/>
  <c r="H341" i="4"/>
  <c r="H361" i="4"/>
  <c r="H345" i="4"/>
  <c r="H342" i="4"/>
  <c r="H367" i="4"/>
  <c r="H365" i="4"/>
  <c r="H362" i="4"/>
  <c r="H349" i="4"/>
  <c r="H346" i="4"/>
  <c r="H368" i="4"/>
  <c r="H369" i="4"/>
  <c r="H366" i="4"/>
  <c r="H364" i="4"/>
  <c r="H360" i="4"/>
  <c r="H356" i="4"/>
  <c r="H352" i="4"/>
  <c r="H348" i="4"/>
  <c r="H344" i="4"/>
  <c r="H340" i="4"/>
  <c r="H355" i="4"/>
  <c r="H347" i="4"/>
  <c r="H343" i="4"/>
  <c r="H363" i="4"/>
  <c r="H359" i="4"/>
  <c r="H351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42" i="4"/>
  <c r="F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42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H143" i="4" l="1"/>
  <c r="H141" i="4"/>
  <c r="H147" i="4"/>
  <c r="H139" i="4"/>
  <c r="H146" i="4"/>
  <c r="H138" i="4"/>
  <c r="H142" i="4"/>
  <c r="H137" i="4"/>
  <c r="H140" i="4"/>
  <c r="H145" i="4"/>
  <c r="H144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O42" i="4"/>
  <c r="K42" i="4"/>
  <c r="G42" i="4"/>
  <c r="I42" i="4" s="1"/>
  <c r="H131" i="4" l="1"/>
  <c r="H130" i="4"/>
  <c r="H132" i="4"/>
  <c r="H133" i="4"/>
  <c r="H134" i="4"/>
  <c r="H128" i="4"/>
  <c r="H136" i="4"/>
  <c r="H127" i="4"/>
  <c r="H135" i="4"/>
  <c r="H129" i="4"/>
  <c r="H69" i="4"/>
  <c r="H117" i="4"/>
  <c r="H168" i="4"/>
  <c r="H216" i="4"/>
  <c r="H264" i="4"/>
  <c r="H304" i="4"/>
  <c r="H328" i="4"/>
  <c r="H86" i="4"/>
  <c r="H110" i="4"/>
  <c r="H161" i="4"/>
  <c r="H177" i="4"/>
  <c r="H185" i="4"/>
  <c r="H201" i="4"/>
  <c r="H209" i="4"/>
  <c r="H217" i="4"/>
  <c r="H225" i="4"/>
  <c r="H233" i="4"/>
  <c r="H241" i="4"/>
  <c r="H249" i="4"/>
  <c r="H257" i="4"/>
  <c r="H265" i="4"/>
  <c r="H273" i="4"/>
  <c r="H281" i="4"/>
  <c r="H289" i="4"/>
  <c r="H297" i="4"/>
  <c r="H305" i="4"/>
  <c r="H313" i="4"/>
  <c r="H321" i="4"/>
  <c r="H329" i="4"/>
  <c r="H337" i="4"/>
  <c r="H61" i="4"/>
  <c r="H192" i="4"/>
  <c r="H232" i="4"/>
  <c r="H272" i="4"/>
  <c r="H312" i="4"/>
  <c r="H336" i="4"/>
  <c r="H94" i="4"/>
  <c r="H102" i="4"/>
  <c r="H118" i="4"/>
  <c r="H126" i="4"/>
  <c r="H153" i="4"/>
  <c r="H169" i="4"/>
  <c r="H193" i="4"/>
  <c r="H47" i="4"/>
  <c r="H55" i="4"/>
  <c r="H63" i="4"/>
  <c r="H71" i="4"/>
  <c r="H79" i="4"/>
  <c r="H87" i="4"/>
  <c r="H95" i="4"/>
  <c r="H103" i="4"/>
  <c r="H111" i="4"/>
  <c r="H119" i="4"/>
  <c r="H154" i="4"/>
  <c r="H162" i="4"/>
  <c r="H170" i="4"/>
  <c r="H178" i="4"/>
  <c r="H186" i="4"/>
  <c r="H194" i="4"/>
  <c r="H202" i="4"/>
  <c r="H210" i="4"/>
  <c r="H218" i="4"/>
  <c r="H226" i="4"/>
  <c r="H234" i="4"/>
  <c r="H242" i="4"/>
  <c r="H250" i="4"/>
  <c r="H258" i="4"/>
  <c r="H266" i="4"/>
  <c r="H274" i="4"/>
  <c r="H282" i="4"/>
  <c r="H290" i="4"/>
  <c r="H298" i="4"/>
  <c r="H306" i="4"/>
  <c r="H314" i="4"/>
  <c r="H322" i="4"/>
  <c r="H330" i="4"/>
  <c r="H338" i="4"/>
  <c r="H77" i="4"/>
  <c r="H125" i="4"/>
  <c r="H184" i="4"/>
  <c r="H224" i="4"/>
  <c r="H256" i="4"/>
  <c r="H296" i="4"/>
  <c r="H320" i="4"/>
  <c r="H70" i="4"/>
  <c r="H56" i="4"/>
  <c r="H80" i="4"/>
  <c r="H96" i="4"/>
  <c r="H112" i="4"/>
  <c r="H155" i="4"/>
  <c r="H163" i="4"/>
  <c r="H171" i="4"/>
  <c r="H179" i="4"/>
  <c r="H187" i="4"/>
  <c r="H195" i="4"/>
  <c r="H203" i="4"/>
  <c r="H211" i="4"/>
  <c r="H219" i="4"/>
  <c r="H227" i="4"/>
  <c r="H235" i="4"/>
  <c r="H243" i="4"/>
  <c r="H251" i="4"/>
  <c r="H259" i="4"/>
  <c r="H267" i="4"/>
  <c r="H275" i="4"/>
  <c r="H283" i="4"/>
  <c r="H291" i="4"/>
  <c r="H299" i="4"/>
  <c r="H307" i="4"/>
  <c r="H315" i="4"/>
  <c r="H323" i="4"/>
  <c r="H331" i="4"/>
  <c r="H339" i="4"/>
  <c r="H85" i="4"/>
  <c r="H109" i="4"/>
  <c r="H160" i="4"/>
  <c r="H200" i="4"/>
  <c r="H240" i="4"/>
  <c r="H288" i="4"/>
  <c r="H62" i="4"/>
  <c r="H64" i="4"/>
  <c r="H72" i="4"/>
  <c r="H88" i="4"/>
  <c r="H104" i="4"/>
  <c r="H120" i="4"/>
  <c r="E42" i="4"/>
  <c r="H57" i="4"/>
  <c r="H65" i="4"/>
  <c r="H73" i="4"/>
  <c r="H81" i="4"/>
  <c r="H89" i="4"/>
  <c r="H97" i="4"/>
  <c r="H105" i="4"/>
  <c r="H113" i="4"/>
  <c r="H121" i="4"/>
  <c r="H148" i="4"/>
  <c r="H156" i="4"/>
  <c r="H164" i="4"/>
  <c r="H172" i="4"/>
  <c r="H180" i="4"/>
  <c r="H188" i="4"/>
  <c r="H196" i="4"/>
  <c r="H204" i="4"/>
  <c r="H212" i="4"/>
  <c r="H220" i="4"/>
  <c r="H228" i="4"/>
  <c r="H236" i="4"/>
  <c r="H244" i="4"/>
  <c r="H252" i="4"/>
  <c r="H260" i="4"/>
  <c r="H268" i="4"/>
  <c r="H276" i="4"/>
  <c r="H284" i="4"/>
  <c r="H292" i="4"/>
  <c r="H300" i="4"/>
  <c r="H308" i="4"/>
  <c r="H316" i="4"/>
  <c r="H324" i="4"/>
  <c r="H332" i="4"/>
  <c r="H50" i="4"/>
  <c r="H58" i="4"/>
  <c r="H74" i="4"/>
  <c r="H82" i="4"/>
  <c r="H90" i="4"/>
  <c r="H98" i="4"/>
  <c r="H106" i="4"/>
  <c r="H114" i="4"/>
  <c r="H149" i="4"/>
  <c r="H157" i="4"/>
  <c r="H165" i="4"/>
  <c r="H173" i="4"/>
  <c r="H181" i="4"/>
  <c r="H189" i="4"/>
  <c r="H197" i="4"/>
  <c r="H205" i="4"/>
  <c r="H213" i="4"/>
  <c r="H221" i="4"/>
  <c r="H229" i="4"/>
  <c r="H237" i="4"/>
  <c r="H245" i="4"/>
  <c r="H253" i="4"/>
  <c r="H261" i="4"/>
  <c r="H269" i="4"/>
  <c r="H277" i="4"/>
  <c r="H285" i="4"/>
  <c r="H293" i="4"/>
  <c r="H301" i="4"/>
  <c r="H309" i="4"/>
  <c r="H317" i="4"/>
  <c r="H325" i="4"/>
  <c r="H333" i="4"/>
  <c r="H93" i="4"/>
  <c r="H176" i="4"/>
  <c r="H248" i="4"/>
  <c r="H78" i="4"/>
  <c r="H51" i="4"/>
  <c r="H59" i="4"/>
  <c r="H67" i="4"/>
  <c r="H75" i="4"/>
  <c r="H83" i="4"/>
  <c r="H91" i="4"/>
  <c r="H99" i="4"/>
  <c r="H107" i="4"/>
  <c r="H115" i="4"/>
  <c r="H123" i="4"/>
  <c r="H150" i="4"/>
  <c r="H158" i="4"/>
  <c r="H166" i="4"/>
  <c r="H174" i="4"/>
  <c r="H182" i="4"/>
  <c r="H190" i="4"/>
  <c r="H198" i="4"/>
  <c r="H206" i="4"/>
  <c r="H214" i="4"/>
  <c r="H222" i="4"/>
  <c r="H230" i="4"/>
  <c r="H238" i="4"/>
  <c r="H246" i="4"/>
  <c r="H254" i="4"/>
  <c r="H262" i="4"/>
  <c r="H270" i="4"/>
  <c r="H278" i="4"/>
  <c r="H286" i="4"/>
  <c r="H294" i="4"/>
  <c r="H302" i="4"/>
  <c r="H310" i="4"/>
  <c r="H318" i="4"/>
  <c r="H326" i="4"/>
  <c r="H334" i="4"/>
  <c r="H53" i="4"/>
  <c r="H101" i="4"/>
  <c r="H152" i="4"/>
  <c r="H208" i="4"/>
  <c r="H280" i="4"/>
  <c r="H54" i="4"/>
  <c r="H43" i="4"/>
  <c r="E43" i="4"/>
  <c r="H60" i="4"/>
  <c r="H68" i="4"/>
  <c r="H76" i="4"/>
  <c r="H84" i="4"/>
  <c r="H92" i="4"/>
  <c r="H100" i="4"/>
  <c r="H108" i="4"/>
  <c r="H116" i="4"/>
  <c r="H124" i="4"/>
  <c r="H151" i="4"/>
  <c r="H159" i="4"/>
  <c r="H167" i="4"/>
  <c r="H175" i="4"/>
  <c r="H183" i="4"/>
  <c r="H191" i="4"/>
  <c r="H199" i="4"/>
  <c r="H207" i="4"/>
  <c r="H215" i="4"/>
  <c r="H223" i="4"/>
  <c r="H231" i="4"/>
  <c r="H239" i="4"/>
  <c r="H247" i="4"/>
  <c r="H255" i="4"/>
  <c r="H263" i="4"/>
  <c r="H271" i="4"/>
  <c r="H279" i="4"/>
  <c r="H287" i="4"/>
  <c r="H295" i="4"/>
  <c r="H303" i="4"/>
  <c r="H311" i="4"/>
  <c r="H319" i="4"/>
  <c r="H327" i="4"/>
  <c r="H335" i="4"/>
  <c r="H66" i="4"/>
  <c r="H52" i="4"/>
  <c r="H49" i="4"/>
  <c r="H48" i="4"/>
  <c r="H46" i="4"/>
  <c r="H45" i="4"/>
  <c r="H44" i="4"/>
  <c r="H122" i="4"/>
  <c r="M43" i="4"/>
  <c r="E47" i="4"/>
  <c r="M51" i="4"/>
  <c r="M54" i="4"/>
  <c r="Q42" i="4"/>
  <c r="E50" i="4"/>
  <c r="Q53" i="4"/>
  <c r="E44" i="4"/>
  <c r="M49" i="4"/>
  <c r="Q44" i="4"/>
  <c r="E45" i="4"/>
  <c r="Q45" i="4"/>
  <c r="E52" i="4"/>
  <c r="Q51" i="4"/>
  <c r="Q49" i="4"/>
  <c r="E51" i="4"/>
  <c r="E49" i="4"/>
  <c r="Q43" i="4"/>
  <c r="Q46" i="4"/>
  <c r="Q47" i="4"/>
  <c r="Q50" i="4"/>
  <c r="Q54" i="4"/>
  <c r="E53" i="4"/>
  <c r="Q52" i="4"/>
  <c r="M53" i="4"/>
  <c r="E54" i="4"/>
  <c r="M46" i="4"/>
  <c r="M44" i="4"/>
  <c r="M52" i="4"/>
  <c r="E48" i="4"/>
  <c r="M47" i="4"/>
  <c r="M50" i="4"/>
  <c r="M42" i="4"/>
  <c r="M45" i="4"/>
  <c r="M48" i="4"/>
  <c r="Q48" i="4"/>
  <c r="O47" i="4" l="1"/>
  <c r="C53" i="4"/>
  <c r="K51" i="4"/>
  <c r="K43" i="4"/>
  <c r="O43" i="4"/>
  <c r="C47" i="4"/>
  <c r="C48" i="4"/>
  <c r="C51" i="4"/>
  <c r="O54" i="4"/>
  <c r="K54" i="4"/>
  <c r="C50" i="4"/>
  <c r="O52" i="4"/>
  <c r="C45" i="4"/>
  <c r="C46" i="4"/>
  <c r="I54" i="4"/>
  <c r="C52" i="4"/>
  <c r="O45" i="4"/>
  <c r="I49" i="4"/>
  <c r="O44" i="4"/>
  <c r="I51" i="4"/>
  <c r="O50" i="4"/>
  <c r="I47" i="4"/>
  <c r="I53" i="4"/>
  <c r="O48" i="4"/>
  <c r="I46" i="4"/>
  <c r="O53" i="4"/>
  <c r="O46" i="4"/>
  <c r="C54" i="4"/>
  <c r="O51" i="4"/>
  <c r="K48" i="4"/>
  <c r="K49" i="4"/>
  <c r="I48" i="4"/>
  <c r="I52" i="4"/>
  <c r="K52" i="4"/>
  <c r="K53" i="4"/>
  <c r="K50" i="4"/>
  <c r="I50" i="4"/>
  <c r="O49" i="4"/>
  <c r="K46" i="4"/>
  <c r="K45" i="4"/>
  <c r="K47" i="4"/>
  <c r="C42" i="4"/>
  <c r="I44" i="4"/>
  <c r="K44" i="4"/>
  <c r="I45" i="4"/>
  <c r="C49" i="4"/>
  <c r="G50" i="4" l="1"/>
  <c r="G45" i="4"/>
  <c r="G48" i="4"/>
  <c r="G54" i="4"/>
  <c r="G53" i="4"/>
  <c r="G47" i="4"/>
  <c r="G51" i="4"/>
  <c r="G49" i="4"/>
  <c r="G52" i="4"/>
  <c r="G46" i="4"/>
  <c r="J90" i="4"/>
  <c r="F90" i="4" l="1"/>
  <c r="F91" i="4"/>
  <c r="R90" i="4"/>
  <c r="R91" i="4"/>
  <c r="N90" i="4"/>
  <c r="N91" i="4"/>
  <c r="J91" i="4"/>
  <c r="N92" i="4" l="1"/>
  <c r="J92" i="4"/>
  <c r="R92" i="4" l="1"/>
  <c r="F92" i="4" l="1"/>
  <c r="F93" i="4"/>
  <c r="R93" i="4"/>
  <c r="N93" i="4"/>
  <c r="J93" i="4"/>
  <c r="J94" i="4" l="1"/>
  <c r="R94" i="4" l="1"/>
  <c r="N94" i="4"/>
  <c r="F94" i="4" l="1"/>
  <c r="F95" i="4"/>
  <c r="R95" i="4"/>
  <c r="N95" i="4"/>
  <c r="J95" i="4"/>
  <c r="J96" i="4" l="1"/>
  <c r="N96" i="4" l="1"/>
  <c r="R96" i="4"/>
  <c r="F96" i="4" l="1"/>
  <c r="F97" i="4"/>
  <c r="N97" i="4"/>
  <c r="R97" i="4"/>
  <c r="J97" i="4"/>
  <c r="R98" i="4" l="1"/>
  <c r="N98" i="4"/>
  <c r="J98" i="4"/>
  <c r="F98" i="4" l="1"/>
  <c r="F99" i="4"/>
  <c r="N99" i="4"/>
  <c r="R99" i="4"/>
  <c r="J99" i="4"/>
  <c r="N100" i="4" l="1"/>
  <c r="R100" i="4"/>
  <c r="J100" i="4"/>
  <c r="F100" i="4" l="1"/>
  <c r="F101" i="4"/>
  <c r="N101" i="4"/>
  <c r="R101" i="4"/>
  <c r="J101" i="4"/>
  <c r="J102" i="4" l="1"/>
  <c r="R102" i="4" l="1"/>
  <c r="F102" i="4"/>
  <c r="N102" i="4"/>
  <c r="F103" i="4"/>
  <c r="R103" i="4"/>
  <c r="N103" i="4"/>
  <c r="J103" i="4"/>
  <c r="N104" i="4" l="1"/>
  <c r="J104" i="4"/>
  <c r="R104" i="4" l="1"/>
  <c r="F104" i="4" l="1"/>
  <c r="F105" i="4"/>
  <c r="N105" i="4"/>
  <c r="R105" i="4"/>
  <c r="J105" i="4"/>
  <c r="J106" i="4" l="1"/>
  <c r="N106" i="4" l="1"/>
  <c r="R106" i="4"/>
  <c r="F106" i="4" l="1"/>
  <c r="F107" i="4"/>
  <c r="N107" i="4"/>
  <c r="R107" i="4"/>
  <c r="J107" i="4"/>
  <c r="R108" i="4" l="1"/>
  <c r="J108" i="4"/>
  <c r="F108" i="4" l="1"/>
  <c r="N108" i="4"/>
  <c r="F109" i="4"/>
  <c r="R109" i="4"/>
  <c r="N109" i="4"/>
  <c r="J109" i="4"/>
  <c r="J110" i="4" l="1"/>
  <c r="R110" i="4" l="1"/>
  <c r="N110" i="4"/>
  <c r="F110" i="4" l="1"/>
  <c r="F111" i="4"/>
  <c r="N111" i="4"/>
  <c r="R111" i="4"/>
  <c r="J111" i="4"/>
  <c r="J112" i="4" l="1"/>
  <c r="R112" i="4" l="1"/>
  <c r="N112" i="4"/>
  <c r="F112" i="4" l="1"/>
  <c r="F113" i="4"/>
  <c r="N113" i="4"/>
  <c r="R113" i="4"/>
  <c r="J113" i="4"/>
  <c r="E55" i="4" l="1"/>
  <c r="C55" i="4" l="1"/>
  <c r="M55" i="4"/>
  <c r="K55" i="4" s="1"/>
  <c r="Q55" i="4"/>
  <c r="O55" i="4" s="1"/>
  <c r="I55" i="4" l="1"/>
  <c r="G55" i="4" s="1"/>
  <c r="E56" i="4" l="1"/>
  <c r="C56" i="4" l="1"/>
  <c r="M56" i="4"/>
  <c r="K56" i="4" s="1"/>
  <c r="Q56" i="4"/>
  <c r="O56" i="4" s="1"/>
  <c r="I56" i="4" l="1"/>
  <c r="G56" i="4" s="1"/>
  <c r="E57" i="4" l="1"/>
  <c r="C57" i="4" s="1"/>
  <c r="M57" i="4"/>
  <c r="K57" i="4" s="1"/>
  <c r="Q57" i="4"/>
  <c r="O57" i="4" s="1"/>
  <c r="I57" i="4" l="1"/>
  <c r="G57" i="4" s="1"/>
  <c r="E58" i="4" l="1"/>
  <c r="C58" i="4" l="1"/>
  <c r="M58" i="4"/>
  <c r="K58" i="4" s="1"/>
  <c r="Q58" i="4"/>
  <c r="O58" i="4" s="1"/>
  <c r="I58" i="4" l="1"/>
  <c r="G58" i="4" s="1"/>
  <c r="E59" i="4" l="1"/>
  <c r="C59" i="4" s="1"/>
  <c r="M59" i="4"/>
  <c r="K59" i="4" s="1"/>
  <c r="Q59" i="4"/>
  <c r="O59" i="4" s="1"/>
  <c r="I59" i="4" l="1"/>
  <c r="G59" i="4" s="1"/>
  <c r="E60" i="4" l="1"/>
  <c r="C60" i="4" l="1"/>
  <c r="M60" i="4"/>
  <c r="K60" i="4" s="1"/>
  <c r="Q60" i="4"/>
  <c r="O60" i="4" s="1"/>
  <c r="I60" i="4" l="1"/>
  <c r="G60" i="4" s="1"/>
  <c r="E61" i="4" l="1"/>
  <c r="C61" i="4" l="1"/>
  <c r="M61" i="4"/>
  <c r="K61" i="4" s="1"/>
  <c r="Q61" i="4"/>
  <c r="O61" i="4" s="1"/>
  <c r="I61" i="4" l="1"/>
  <c r="G61" i="4" s="1"/>
  <c r="E62" i="4"/>
  <c r="C62" i="4" l="1"/>
  <c r="M62" i="4"/>
  <c r="K62" i="4" s="1"/>
  <c r="Q62" i="4"/>
  <c r="O62" i="4" s="1"/>
  <c r="I62" i="4" l="1"/>
  <c r="G62" i="4" s="1"/>
  <c r="E63" i="4"/>
  <c r="C63" i="4" l="1"/>
  <c r="M63" i="4"/>
  <c r="K63" i="4" s="1"/>
  <c r="Q63" i="4"/>
  <c r="O63" i="4" s="1"/>
  <c r="I63" i="4" l="1"/>
  <c r="G63" i="4" s="1"/>
  <c r="E64" i="4" l="1"/>
  <c r="C64" i="4" l="1"/>
  <c r="M64" i="4"/>
  <c r="K64" i="4" s="1"/>
  <c r="Q64" i="4"/>
  <c r="O64" i="4" s="1"/>
  <c r="I64" i="4" l="1"/>
  <c r="G64" i="4" s="1"/>
  <c r="E65" i="4" l="1"/>
  <c r="C65" i="4" l="1"/>
  <c r="M65" i="4"/>
  <c r="Q65" i="4"/>
  <c r="O65" i="4" s="1"/>
  <c r="I65" i="4" l="1"/>
  <c r="G65" i="4" s="1"/>
  <c r="K65" i="4"/>
  <c r="E66" i="4" l="1"/>
  <c r="C66" i="4" l="1"/>
  <c r="M66" i="4"/>
  <c r="K66" i="4" s="1"/>
  <c r="Q66" i="4"/>
  <c r="O66" i="4" s="1"/>
  <c r="I66" i="4" l="1"/>
  <c r="G66" i="4" s="1"/>
  <c r="E67" i="4" l="1"/>
  <c r="C67" i="4" l="1"/>
  <c r="M67" i="4"/>
  <c r="K67" i="4" s="1"/>
  <c r="Q67" i="4"/>
  <c r="O67" i="4" s="1"/>
  <c r="I67" i="4" l="1"/>
  <c r="G67" i="4" s="1"/>
  <c r="E68" i="4" l="1"/>
  <c r="C68" i="4" l="1"/>
  <c r="M68" i="4"/>
  <c r="K68" i="4" s="1"/>
  <c r="Q68" i="4"/>
  <c r="O68" i="4" s="1"/>
  <c r="I68" i="4" l="1"/>
  <c r="G68" i="4" s="1"/>
  <c r="E69" i="4" l="1"/>
  <c r="C69" i="4" s="1"/>
  <c r="M69" i="4"/>
  <c r="K69" i="4" s="1"/>
  <c r="Q69" i="4"/>
  <c r="O69" i="4" s="1"/>
  <c r="M70" i="4"/>
  <c r="Q70" i="4"/>
  <c r="E70" i="4"/>
  <c r="K70" i="4" l="1"/>
  <c r="C70" i="4"/>
  <c r="I70" i="4"/>
  <c r="I69" i="4"/>
  <c r="G69" i="4" s="1"/>
  <c r="O70" i="4"/>
  <c r="G70" i="4" l="1"/>
  <c r="E71" i="4"/>
  <c r="C71" i="4" l="1"/>
  <c r="M71" i="4"/>
  <c r="K71" i="4" s="1"/>
  <c r="Q71" i="4"/>
  <c r="O71" i="4" s="1"/>
  <c r="M72" i="4"/>
  <c r="Q72" i="4"/>
  <c r="E72" i="4"/>
  <c r="C72" i="4" s="1"/>
  <c r="I71" i="4" l="1"/>
  <c r="G71" i="4" s="1"/>
  <c r="O72" i="4"/>
  <c r="K72" i="4"/>
  <c r="I72" i="4"/>
  <c r="G72" i="4" l="1"/>
  <c r="E73" i="4"/>
  <c r="C73" i="4" l="1"/>
  <c r="M73" i="4"/>
  <c r="K73" i="4" s="1"/>
  <c r="Q73" i="4"/>
  <c r="O73" i="4" s="1"/>
  <c r="M74" i="4"/>
  <c r="Q74" i="4"/>
  <c r="E74" i="4"/>
  <c r="C74" i="4" s="1"/>
  <c r="I73" i="4" l="1"/>
  <c r="G73" i="4" s="1"/>
  <c r="O74" i="4"/>
  <c r="K74" i="4"/>
  <c r="I74" i="4"/>
  <c r="G74" i="4" l="1"/>
  <c r="E75" i="4"/>
  <c r="C75" i="4" l="1"/>
  <c r="M75" i="4"/>
  <c r="K75" i="4" s="1"/>
  <c r="Q75" i="4"/>
  <c r="O75" i="4" s="1"/>
  <c r="M76" i="4"/>
  <c r="Q76" i="4"/>
  <c r="E76" i="4"/>
  <c r="C76" i="4" s="1"/>
  <c r="I75" i="4" l="1"/>
  <c r="G75" i="4" s="1"/>
  <c r="O76" i="4"/>
  <c r="K76" i="4"/>
  <c r="I76" i="4"/>
  <c r="G76" i="4" l="1"/>
  <c r="E77" i="4"/>
  <c r="C77" i="4" l="1"/>
  <c r="M77" i="4"/>
  <c r="K77" i="4" s="1"/>
  <c r="Q77" i="4"/>
  <c r="O77" i="4" s="1"/>
  <c r="M78" i="4"/>
  <c r="Q78" i="4"/>
  <c r="E78" i="4"/>
  <c r="C78" i="4" s="1"/>
  <c r="K78" i="4" l="1"/>
  <c r="I77" i="4"/>
  <c r="G77" i="4" s="1"/>
  <c r="O78" i="4"/>
  <c r="I78" i="4"/>
  <c r="G78" i="4" l="1"/>
  <c r="E79" i="4"/>
  <c r="C79" i="4" l="1"/>
  <c r="M79" i="4"/>
  <c r="K79" i="4" s="1"/>
  <c r="Q79" i="4"/>
  <c r="M80" i="4"/>
  <c r="Q80" i="4"/>
  <c r="E80" i="4"/>
  <c r="C80" i="4" s="1"/>
  <c r="I80" i="4" l="1"/>
  <c r="O80" i="4"/>
  <c r="K80" i="4"/>
  <c r="I79" i="4"/>
  <c r="G79" i="4" s="1"/>
  <c r="O79" i="4"/>
  <c r="G80" i="4" l="1"/>
  <c r="E81" i="4"/>
  <c r="C81" i="4" s="1"/>
  <c r="M81" i="4"/>
  <c r="K81" i="4" s="1"/>
  <c r="Q81" i="4"/>
  <c r="O81" i="4" s="1"/>
  <c r="M82" i="4"/>
  <c r="Q82" i="4"/>
  <c r="E82" i="4"/>
  <c r="I82" i="4" l="1"/>
  <c r="I81" i="4"/>
  <c r="G81" i="4" s="1"/>
  <c r="C82" i="4"/>
  <c r="K82" i="4"/>
  <c r="O82" i="4"/>
  <c r="G82" i="4" l="1"/>
  <c r="E83" i="4"/>
  <c r="C83" i="4" l="1"/>
  <c r="M83" i="4"/>
  <c r="K83" i="4" s="1"/>
  <c r="Q83" i="4"/>
  <c r="O83" i="4" s="1"/>
  <c r="M84" i="4"/>
  <c r="Q84" i="4"/>
  <c r="E84" i="4"/>
  <c r="C84" i="4" s="1"/>
  <c r="I84" i="4" l="1"/>
  <c r="I83" i="4"/>
  <c r="G83" i="4" s="1"/>
  <c r="O84" i="4"/>
  <c r="K84" i="4"/>
  <c r="G84" i="4" l="1"/>
  <c r="E85" i="4"/>
  <c r="C85" i="4" l="1"/>
  <c r="M85" i="4"/>
  <c r="K85" i="4" s="1"/>
  <c r="Q85" i="4"/>
  <c r="M86" i="4"/>
  <c r="Q86" i="4"/>
  <c r="E86" i="4"/>
  <c r="C86" i="4" s="1"/>
  <c r="K86" i="4" l="1"/>
  <c r="I85" i="4"/>
  <c r="G85" i="4" s="1"/>
  <c r="O86" i="4"/>
  <c r="I86" i="4"/>
  <c r="O85" i="4"/>
  <c r="G86" i="4" l="1"/>
  <c r="E87" i="4"/>
  <c r="C87" i="4" l="1"/>
  <c r="M87" i="4"/>
  <c r="K87" i="4" s="1"/>
  <c r="Q87" i="4"/>
  <c r="M88" i="4"/>
  <c r="Q88" i="4"/>
  <c r="E88" i="4"/>
  <c r="C88" i="4" s="1"/>
  <c r="I87" i="4" l="1"/>
  <c r="G87" i="4" s="1"/>
  <c r="I88" i="4"/>
  <c r="O88" i="4"/>
  <c r="K88" i="4"/>
  <c r="O87" i="4"/>
  <c r="G88" i="4" l="1"/>
  <c r="E89" i="4"/>
  <c r="C89" i="4" l="1"/>
  <c r="M89" i="4"/>
  <c r="K89" i="4" s="1"/>
  <c r="Q89" i="4"/>
  <c r="O89" i="4" s="1"/>
  <c r="M90" i="4"/>
  <c r="Q90" i="4"/>
  <c r="E90" i="4"/>
  <c r="C90" i="4" s="1"/>
  <c r="O90" i="4" l="1"/>
  <c r="I90" i="4"/>
  <c r="K90" i="4"/>
  <c r="I89" i="4"/>
  <c r="G89" i="4" s="1"/>
  <c r="G90" i="4" l="1"/>
  <c r="E91" i="4"/>
  <c r="C91" i="4" l="1"/>
  <c r="M91" i="4"/>
  <c r="K91" i="4" s="1"/>
  <c r="Q91" i="4"/>
  <c r="M92" i="4"/>
  <c r="Q92" i="4"/>
  <c r="E92" i="4"/>
  <c r="C92" i="4" s="1"/>
  <c r="O92" i="4" l="1"/>
  <c r="I92" i="4"/>
  <c r="K92" i="4"/>
  <c r="I91" i="4"/>
  <c r="G91" i="4" s="1"/>
  <c r="O91" i="4"/>
  <c r="G92" i="4" l="1"/>
  <c r="E93" i="4"/>
  <c r="C93" i="4" l="1"/>
  <c r="M93" i="4"/>
  <c r="K93" i="4" s="1"/>
  <c r="Q93" i="4"/>
  <c r="O93" i="4" s="1"/>
  <c r="M94" i="4"/>
  <c r="Q94" i="4"/>
  <c r="E94" i="4"/>
  <c r="C94" i="4" s="1"/>
  <c r="I93" i="4" l="1"/>
  <c r="G93" i="4" s="1"/>
  <c r="I94" i="4"/>
  <c r="O94" i="4"/>
  <c r="K94" i="4"/>
  <c r="G94" i="4" l="1"/>
  <c r="E95" i="4"/>
  <c r="C95" i="4" l="1"/>
  <c r="M95" i="4"/>
  <c r="K95" i="4" s="1"/>
  <c r="Q95" i="4"/>
  <c r="O95" i="4" s="1"/>
  <c r="M96" i="4"/>
  <c r="Q96" i="4"/>
  <c r="E96" i="4"/>
  <c r="C96" i="4" s="1"/>
  <c r="K96" i="4" l="1"/>
  <c r="I95" i="4"/>
  <c r="G95" i="4" s="1"/>
  <c r="O96" i="4"/>
  <c r="I96" i="4"/>
  <c r="G96" i="4" l="1"/>
  <c r="E97" i="4"/>
  <c r="C97" i="4" s="1"/>
  <c r="M97" i="4"/>
  <c r="K97" i="4" s="1"/>
  <c r="Q97" i="4"/>
  <c r="M98" i="4"/>
  <c r="Q98" i="4"/>
  <c r="E98" i="4"/>
  <c r="K98" i="4" l="1"/>
  <c r="I97" i="4"/>
  <c r="G97" i="4" s="1"/>
  <c r="O97" i="4"/>
  <c r="O98" i="4"/>
  <c r="I98" i="4"/>
  <c r="G98" i="4" s="1"/>
  <c r="C98" i="4"/>
  <c r="E99" i="4" l="1"/>
  <c r="C99" i="4" l="1"/>
  <c r="M99" i="4"/>
  <c r="K99" i="4" s="1"/>
  <c r="Q99" i="4"/>
  <c r="O99" i="4" s="1"/>
  <c r="M100" i="4"/>
  <c r="Q100" i="4"/>
  <c r="E100" i="4"/>
  <c r="C100" i="4" s="1"/>
  <c r="O100" i="4" l="1"/>
  <c r="I100" i="4"/>
  <c r="K100" i="4"/>
  <c r="I99" i="4"/>
  <c r="G99" i="4" s="1"/>
  <c r="G100" i="4" l="1"/>
  <c r="E101" i="4"/>
  <c r="C101" i="4" l="1"/>
  <c r="M101" i="4"/>
  <c r="K101" i="4" s="1"/>
  <c r="Q101" i="4"/>
  <c r="M102" i="4"/>
  <c r="Q102" i="4"/>
  <c r="E102" i="4"/>
  <c r="C102" i="4" s="1"/>
  <c r="K102" i="4" l="1"/>
  <c r="I101" i="4"/>
  <c r="G101" i="4" s="1"/>
  <c r="O102" i="4"/>
  <c r="I102" i="4"/>
  <c r="O101" i="4"/>
  <c r="G102" i="4" l="1"/>
  <c r="E103" i="4"/>
  <c r="C103" i="4" l="1"/>
  <c r="M103" i="4"/>
  <c r="K103" i="4" s="1"/>
  <c r="Q103" i="4"/>
  <c r="O103" i="4" s="1"/>
  <c r="M104" i="4"/>
  <c r="Q104" i="4"/>
  <c r="E104" i="4"/>
  <c r="C104" i="4" s="1"/>
  <c r="I103" i="4" l="1"/>
  <c r="G103" i="4" s="1"/>
  <c r="O104" i="4"/>
  <c r="K104" i="4"/>
  <c r="I104" i="4"/>
  <c r="G104" i="4" l="1"/>
  <c r="E105" i="4"/>
  <c r="C105" i="4" l="1"/>
  <c r="M105" i="4"/>
  <c r="K105" i="4" s="1"/>
  <c r="Q105" i="4"/>
  <c r="M106" i="4"/>
  <c r="Q106" i="4"/>
  <c r="E106" i="4"/>
  <c r="C106" i="4" s="1"/>
  <c r="I105" i="4" l="1"/>
  <c r="G105" i="4" s="1"/>
  <c r="O106" i="4"/>
  <c r="I106" i="4"/>
  <c r="K106" i="4"/>
  <c r="O105" i="4"/>
  <c r="G106" i="4" l="1"/>
  <c r="E107" i="4"/>
  <c r="C107" i="4" l="1"/>
  <c r="M107" i="4"/>
  <c r="K107" i="4" s="1"/>
  <c r="Q107" i="4"/>
  <c r="O107" i="4" s="1"/>
  <c r="M108" i="4"/>
  <c r="Q108" i="4"/>
  <c r="E108" i="4"/>
  <c r="C108" i="4" s="1"/>
  <c r="O108" i="4" l="1"/>
  <c r="I108" i="4"/>
  <c r="I107" i="4"/>
  <c r="G107" i="4" s="1"/>
  <c r="K108" i="4"/>
  <c r="G108" i="4" l="1"/>
  <c r="E109" i="4"/>
  <c r="C109" i="4" l="1"/>
  <c r="M109" i="4"/>
  <c r="K109" i="4" s="1"/>
  <c r="Q109" i="4"/>
  <c r="M110" i="4"/>
  <c r="Q110" i="4"/>
  <c r="E110" i="4"/>
  <c r="C110" i="4" s="1"/>
  <c r="K110" i="4" l="1"/>
  <c r="I109" i="4"/>
  <c r="G109" i="4" s="1"/>
  <c r="O110" i="4"/>
  <c r="I110" i="4"/>
  <c r="O109" i="4"/>
  <c r="G110" i="4" l="1"/>
  <c r="E111" i="4"/>
  <c r="C111" i="4" l="1"/>
  <c r="M111" i="4"/>
  <c r="K111" i="4" s="1"/>
  <c r="Q111" i="4"/>
  <c r="O111" i="4" s="1"/>
  <c r="M112" i="4"/>
  <c r="Q112" i="4"/>
  <c r="E112" i="4"/>
  <c r="C112" i="4" s="1"/>
  <c r="I111" i="4" l="1"/>
  <c r="G111" i="4" s="1"/>
  <c r="O112" i="4"/>
  <c r="K112" i="4"/>
  <c r="I112" i="4"/>
  <c r="G112" i="4" l="1"/>
  <c r="E113" i="4"/>
  <c r="C113" i="4" l="1"/>
  <c r="M113" i="4"/>
  <c r="K113" i="4" s="1"/>
  <c r="Q113" i="4"/>
  <c r="O113" i="4" s="1"/>
  <c r="I113" i="4" l="1"/>
  <c r="G113" i="4" s="1"/>
  <c r="J114" i="4" l="1"/>
  <c r="N114" i="4" l="1"/>
  <c r="R114" i="4"/>
  <c r="E114" i="4"/>
  <c r="C114" i="4" l="1"/>
  <c r="F114" i="4"/>
  <c r="M114" i="4"/>
  <c r="K114" i="4" s="1"/>
  <c r="Q114" i="4"/>
  <c r="O114" i="4" s="1"/>
  <c r="M115" i="4"/>
  <c r="Q115" i="4"/>
  <c r="E115" i="4"/>
  <c r="C115" i="4" s="1"/>
  <c r="F115" i="4"/>
  <c r="N115" i="4"/>
  <c r="R115" i="4"/>
  <c r="J115" i="4"/>
  <c r="K115" i="4" l="1"/>
  <c r="O115" i="4"/>
  <c r="I114" i="4"/>
  <c r="G114" i="4" s="1"/>
  <c r="I115" i="4"/>
  <c r="G115" i="4" l="1"/>
  <c r="J116" i="4"/>
  <c r="N116" i="4" l="1"/>
  <c r="E116" i="4"/>
  <c r="R116" i="4"/>
  <c r="F116" i="4" l="1"/>
  <c r="C116" i="4"/>
  <c r="M116" i="4"/>
  <c r="K116" i="4" s="1"/>
  <c r="Q116" i="4"/>
  <c r="O116" i="4" s="1"/>
  <c r="M117" i="4"/>
  <c r="Q117" i="4"/>
  <c r="E117" i="4"/>
  <c r="C117" i="4" s="1"/>
  <c r="F117" i="4"/>
  <c r="N117" i="4"/>
  <c r="R117" i="4"/>
  <c r="J117" i="4"/>
  <c r="O117" i="4" l="1"/>
  <c r="I117" i="4"/>
  <c r="K117" i="4"/>
  <c r="I116" i="4"/>
  <c r="G116" i="4" s="1"/>
  <c r="G117" i="4" l="1"/>
  <c r="J118" i="4"/>
  <c r="R118" i="4" l="1"/>
  <c r="N118" i="4"/>
  <c r="E118" i="4"/>
  <c r="F118" i="4" l="1"/>
  <c r="C118" i="4"/>
  <c r="M118" i="4"/>
  <c r="K118" i="4" s="1"/>
  <c r="Q118" i="4"/>
  <c r="O118" i="4" s="1"/>
  <c r="M119" i="4"/>
  <c r="Q119" i="4"/>
  <c r="E119" i="4"/>
  <c r="C119" i="4" s="1"/>
  <c r="F119" i="4"/>
  <c r="R119" i="4"/>
  <c r="N119" i="4"/>
  <c r="J119" i="4"/>
  <c r="K119" i="4" l="1"/>
  <c r="O119" i="4"/>
  <c r="I119" i="4"/>
  <c r="S119" i="4" s="1"/>
  <c r="I118" i="4"/>
  <c r="G118" i="4" l="1"/>
  <c r="S118" i="4"/>
  <c r="U118" i="4"/>
  <c r="U119" i="4"/>
  <c r="W118" i="4"/>
  <c r="W119" i="4"/>
  <c r="G119" i="4"/>
  <c r="N120" i="4"/>
  <c r="J120" i="4"/>
  <c r="R120" i="4" l="1"/>
  <c r="E120" i="4"/>
  <c r="C120" i="4" l="1"/>
  <c r="F120" i="4"/>
  <c r="M120" i="4"/>
  <c r="K120" i="4" s="1"/>
  <c r="Q120" i="4"/>
  <c r="O120" i="4" s="1"/>
  <c r="M121" i="4"/>
  <c r="Q121" i="4"/>
  <c r="E121" i="4"/>
  <c r="C121" i="4" s="1"/>
  <c r="F121" i="4"/>
  <c r="N121" i="4"/>
  <c r="R121" i="4"/>
  <c r="J121" i="4"/>
  <c r="K121" i="4" l="1"/>
  <c r="O121" i="4"/>
  <c r="I121" i="4"/>
  <c r="S121" i="4" s="1"/>
  <c r="I120" i="4"/>
  <c r="G120" i="4" l="1"/>
  <c r="S120" i="4"/>
  <c r="U120" i="4"/>
  <c r="U121" i="4"/>
  <c r="W120" i="4"/>
  <c r="W121" i="4"/>
  <c r="G121" i="4"/>
  <c r="N122" i="4"/>
  <c r="R122" i="4"/>
  <c r="E122" i="4"/>
  <c r="J122" i="4"/>
  <c r="C122" i="4" l="1"/>
  <c r="F122" i="4"/>
  <c r="M122" i="4"/>
  <c r="K122" i="4" s="1"/>
  <c r="Q122" i="4"/>
  <c r="O122" i="4" s="1"/>
  <c r="M123" i="4"/>
  <c r="Q123" i="4"/>
  <c r="E123" i="4"/>
  <c r="C123" i="4" s="1"/>
  <c r="F123" i="4"/>
  <c r="N123" i="4"/>
  <c r="R123" i="4"/>
  <c r="J123" i="4"/>
  <c r="O123" i="4" l="1"/>
  <c r="I123" i="4"/>
  <c r="S123" i="4" s="1"/>
  <c r="K123" i="4"/>
  <c r="U123" i="4" s="1"/>
  <c r="I122" i="4"/>
  <c r="G122" i="4" l="1"/>
  <c r="S122" i="4"/>
  <c r="U122" i="4"/>
  <c r="W122" i="4"/>
  <c r="W123" i="4"/>
  <c r="G123" i="4"/>
  <c r="E124" i="4"/>
  <c r="J124" i="4"/>
  <c r="N124" i="4" l="1"/>
  <c r="R124" i="4"/>
  <c r="F124" i="4"/>
  <c r="C124" i="4"/>
  <c r="M124" i="4"/>
  <c r="K124" i="4" s="1"/>
  <c r="Q124" i="4"/>
  <c r="O124" i="4" s="1"/>
  <c r="M125" i="4"/>
  <c r="Q125" i="4"/>
  <c r="E125" i="4"/>
  <c r="F125" i="4"/>
  <c r="R125" i="4"/>
  <c r="N125" i="4"/>
  <c r="J125" i="4"/>
  <c r="I125" i="4" l="1"/>
  <c r="I124" i="4"/>
  <c r="O125" i="4"/>
  <c r="C125" i="4"/>
  <c r="K125" i="4"/>
  <c r="U125" i="4" l="1"/>
  <c r="G124" i="4"/>
  <c r="S124" i="4"/>
  <c r="S125" i="4"/>
  <c r="W125" i="4"/>
  <c r="U124" i="4"/>
  <c r="W124" i="4"/>
  <c r="G125" i="4"/>
  <c r="E126" i="4"/>
  <c r="J126" i="4"/>
  <c r="R126" i="4" l="1"/>
  <c r="F126" i="4"/>
  <c r="C126" i="4"/>
  <c r="N126" i="4"/>
  <c r="M126" i="4"/>
  <c r="K126" i="4" s="1"/>
  <c r="Q126" i="4"/>
  <c r="O126" i="4" s="1"/>
  <c r="M127" i="4"/>
  <c r="Q127" i="4"/>
  <c r="E127" i="4"/>
  <c r="C127" i="4" s="1"/>
  <c r="F127" i="4"/>
  <c r="N127" i="4"/>
  <c r="R127" i="4"/>
  <c r="J127" i="4"/>
  <c r="K127" i="4" l="1"/>
  <c r="O127" i="4"/>
  <c r="I126" i="4"/>
  <c r="U126" i="4" s="1"/>
  <c r="I127" i="4"/>
  <c r="W126" i="4" l="1"/>
  <c r="G126" i="4"/>
  <c r="S126" i="4"/>
  <c r="G127" i="4"/>
  <c r="S127" i="4"/>
  <c r="U127" i="4"/>
  <c r="W127" i="4"/>
  <c r="M128" i="4" l="1"/>
  <c r="K128" i="4" s="1"/>
  <c r="Q128" i="4"/>
  <c r="O128" i="4" s="1"/>
  <c r="E128" i="4"/>
  <c r="C128" i="4" s="1"/>
  <c r="J128" i="4"/>
  <c r="R128" i="4"/>
  <c r="N128" i="4"/>
  <c r="F128" i="4"/>
  <c r="I128" i="4" l="1"/>
  <c r="G128" i="4" s="1"/>
  <c r="W128" i="4" l="1"/>
  <c r="S128" i="4"/>
  <c r="U128" i="4"/>
  <c r="M129" i="4" l="1"/>
  <c r="K129" i="4" s="1"/>
  <c r="Q129" i="4"/>
  <c r="O129" i="4" s="1"/>
  <c r="E129" i="4"/>
  <c r="F129" i="4"/>
  <c r="N129" i="4"/>
  <c r="J129" i="4"/>
  <c r="R129" i="4"/>
  <c r="I129" i="4" l="1"/>
  <c r="G129" i="4" s="1"/>
  <c r="C129" i="4"/>
  <c r="W129" i="4" l="1"/>
  <c r="S129" i="4"/>
  <c r="U129" i="4"/>
  <c r="J130" i="4"/>
  <c r="R130" i="4" l="1"/>
  <c r="N130" i="4"/>
  <c r="E130" i="4"/>
  <c r="C130" i="4" l="1"/>
  <c r="F130" i="4"/>
  <c r="M130" i="4"/>
  <c r="K130" i="4" s="1"/>
  <c r="Q130" i="4"/>
  <c r="O130" i="4" s="1"/>
  <c r="M131" i="4"/>
  <c r="Q131" i="4"/>
  <c r="E131" i="4"/>
  <c r="C131" i="4" s="1"/>
  <c r="F131" i="4"/>
  <c r="R131" i="4"/>
  <c r="N131" i="4"/>
  <c r="J131" i="4"/>
  <c r="I131" i="4" l="1"/>
  <c r="I130" i="4"/>
  <c r="G130" i="4" s="1"/>
  <c r="O131" i="4"/>
  <c r="K131" i="4"/>
  <c r="G131" i="4" l="1"/>
  <c r="S131" i="4"/>
  <c r="U131" i="4"/>
  <c r="W131" i="4"/>
  <c r="W130" i="4"/>
  <c r="S130" i="4"/>
  <c r="U130" i="4"/>
  <c r="N132" i="4"/>
  <c r="J132" i="4"/>
  <c r="R132" i="4" l="1"/>
  <c r="E132" i="4"/>
  <c r="F132" i="4" l="1"/>
  <c r="C132" i="4"/>
  <c r="M132" i="4"/>
  <c r="K132" i="4" s="1"/>
  <c r="Q132" i="4"/>
  <c r="O132" i="4" s="1"/>
  <c r="M133" i="4"/>
  <c r="Q133" i="4"/>
  <c r="E133" i="4"/>
  <c r="C133" i="4" s="1"/>
  <c r="F133" i="4"/>
  <c r="N133" i="4"/>
  <c r="J133" i="4"/>
  <c r="R133" i="4"/>
  <c r="I133" i="4" l="1"/>
  <c r="I132" i="4"/>
  <c r="G132" i="4" s="1"/>
  <c r="O133" i="4"/>
  <c r="K133" i="4"/>
  <c r="G133" i="4" l="1"/>
  <c r="S133" i="4"/>
  <c r="U133" i="4"/>
  <c r="W133" i="4"/>
  <c r="W132" i="4"/>
  <c r="S132" i="4"/>
  <c r="U132" i="4"/>
  <c r="R134" i="4"/>
  <c r="N134" i="4"/>
  <c r="E134" i="4"/>
  <c r="J134" i="4"/>
  <c r="F134" i="4" l="1"/>
  <c r="C134" i="4"/>
  <c r="M134" i="4"/>
  <c r="K134" i="4" s="1"/>
  <c r="Q134" i="4"/>
  <c r="O134" i="4" s="1"/>
  <c r="I134" i="4" l="1"/>
  <c r="G134" i="4" s="1"/>
  <c r="S134" i="4" l="1"/>
  <c r="U134" i="4"/>
  <c r="W134" i="4"/>
  <c r="C44" i="4" l="1"/>
  <c r="I43" i="4"/>
  <c r="G43" i="4" s="1"/>
  <c r="C43" i="4"/>
  <c r="G44" i="4" l="1"/>
  <c r="M135" i="4" l="1"/>
  <c r="Q135" i="4"/>
  <c r="O135" i="4" s="1"/>
  <c r="E135" i="4"/>
  <c r="C135" i="4" s="1"/>
  <c r="F135" i="4"/>
  <c r="J135" i="4"/>
  <c r="N135" i="4"/>
  <c r="R135" i="4"/>
  <c r="I135" i="4" l="1"/>
  <c r="W135" i="4" s="1"/>
  <c r="K135" i="4"/>
  <c r="U135" i="4" l="1"/>
  <c r="S135" i="4"/>
  <c r="G135" i="4"/>
  <c r="J136" i="4" l="1"/>
  <c r="N136" i="4" l="1"/>
  <c r="R136" i="4"/>
  <c r="E136" i="4"/>
  <c r="F136" i="4" l="1"/>
  <c r="C136" i="4"/>
  <c r="M136" i="4"/>
  <c r="K136" i="4" s="1"/>
  <c r="Q136" i="4"/>
  <c r="O136" i="4" s="1"/>
  <c r="I136" i="4" l="1"/>
  <c r="W136" i="4" s="1"/>
  <c r="G136" i="4" l="1"/>
  <c r="S136" i="4"/>
  <c r="U136" i="4"/>
  <c r="S161" i="4" l="1"/>
  <c r="U147" i="4"/>
  <c r="S165" i="4"/>
  <c r="W141" i="4"/>
  <c r="U155" i="4"/>
  <c r="U139" i="4"/>
  <c r="W153" i="4"/>
  <c r="S145" i="4" l="1"/>
  <c r="S147" i="4"/>
  <c r="U142" i="4"/>
  <c r="S142" i="4"/>
  <c r="W155" i="4"/>
  <c r="U144" i="4"/>
  <c r="U158" i="4"/>
  <c r="S158" i="4"/>
  <c r="U137" i="4"/>
  <c r="S137" i="4"/>
  <c r="S154" i="4"/>
  <c r="W139" i="4"/>
  <c r="S139" i="4"/>
  <c r="U153" i="4"/>
  <c r="S153" i="4"/>
  <c r="W150" i="4"/>
  <c r="U149" i="4"/>
  <c r="S149" i="4"/>
  <c r="U141" i="4"/>
  <c r="S141" i="4"/>
  <c r="W140" i="4"/>
  <c r="S140" i="4"/>
  <c r="U163" i="4"/>
  <c r="W151" i="4"/>
  <c r="S151" i="4"/>
  <c r="U143" i="4"/>
  <c r="S143" i="4"/>
  <c r="U148" i="4"/>
  <c r="U150" i="4"/>
  <c r="U146" i="4"/>
  <c r="U151" i="4"/>
  <c r="U157" i="4"/>
  <c r="U154" i="4"/>
  <c r="W145" i="4"/>
  <c r="W143" i="4"/>
  <c r="W154" i="4"/>
  <c r="W149" i="4"/>
  <c r="W137" i="4"/>
  <c r="W164" i="4"/>
  <c r="W148" i="4"/>
  <c r="S164" i="4"/>
  <c r="U160" i="4"/>
  <c r="W162" i="4"/>
  <c r="U166" i="4"/>
  <c r="U164" i="4"/>
  <c r="W160" i="4"/>
  <c r="W159" i="4"/>
  <c r="W166" i="4"/>
  <c r="U162" i="4"/>
  <c r="U161" i="4"/>
  <c r="U145" i="4"/>
  <c r="S162" i="4"/>
  <c r="S167" i="4" l="1"/>
  <c r="S169" i="4"/>
  <c r="U167" i="4"/>
  <c r="W167" i="4" l="1"/>
  <c r="S171" i="4"/>
  <c r="U171" i="4"/>
  <c r="U172" i="4" l="1"/>
  <c r="U170" i="4"/>
  <c r="S170" i="4"/>
  <c r="W168" i="4"/>
  <c r="S172" i="4"/>
  <c r="W172" i="4"/>
  <c r="S168" i="4"/>
  <c r="S173" i="4"/>
  <c r="U168" i="4"/>
  <c r="U169" i="4"/>
  <c r="U173" i="4"/>
  <c r="W169" i="4"/>
  <c r="W170" i="4"/>
  <c r="W171" i="4"/>
  <c r="W173" i="4"/>
  <c r="S138" i="4"/>
  <c r="S144" i="4"/>
  <c r="S146" i="4"/>
  <c r="S148" i="4"/>
  <c r="S150" i="4"/>
  <c r="S152" i="4"/>
  <c r="S155" i="4"/>
  <c r="S156" i="4"/>
  <c r="S157" i="4"/>
  <c r="S159" i="4"/>
  <c r="S160" i="4"/>
  <c r="S163" i="4"/>
  <c r="S166" i="4"/>
  <c r="U138" i="4"/>
  <c r="U140" i="4"/>
  <c r="U152" i="4"/>
  <c r="U156" i="4"/>
  <c r="U159" i="4"/>
  <c r="U165" i="4"/>
  <c r="W138" i="4"/>
  <c r="W142" i="4"/>
  <c r="W144" i="4"/>
  <c r="W146" i="4"/>
  <c r="W147" i="4"/>
  <c r="W152" i="4"/>
  <c r="W156" i="4"/>
  <c r="W157" i="4"/>
  <c r="W158" i="4"/>
  <c r="W161" i="4"/>
  <c r="W163" i="4"/>
  <c r="W165" i="4"/>
  <c r="U174" i="4" l="1"/>
  <c r="W174" i="4"/>
  <c r="S174" i="4"/>
  <c r="U175" i="4" l="1"/>
  <c r="W175" i="4"/>
  <c r="S175" i="4"/>
  <c r="U176" i="4" l="1"/>
  <c r="U41" i="4"/>
  <c r="W176" i="4"/>
  <c r="W41" i="4"/>
  <c r="S176" i="4"/>
  <c r="S41" i="4"/>
  <c r="G137" i="4" s="1"/>
  <c r="I137" i="4" s="1"/>
  <c r="J137" i="4" l="1"/>
  <c r="K137" i="4"/>
  <c r="M137" i="4" s="1"/>
  <c r="O137" i="4"/>
  <c r="Q137" i="4" s="1"/>
  <c r="R137" i="4" l="1"/>
  <c r="N137" i="4"/>
  <c r="E137" i="4"/>
  <c r="F137" i="4" l="1"/>
  <c r="C137" i="4"/>
  <c r="G138" i="4"/>
  <c r="I138" i="4" s="1"/>
  <c r="J138" i="4" l="1"/>
  <c r="K138" i="4"/>
  <c r="M138" i="4" s="1"/>
  <c r="O138" i="4"/>
  <c r="Q138" i="4" s="1"/>
  <c r="R138" i="4" l="1"/>
  <c r="N138" i="4"/>
  <c r="E138" i="4"/>
  <c r="C138" i="4" l="1"/>
  <c r="F138" i="4"/>
  <c r="G139" i="4"/>
  <c r="I139" i="4" s="1"/>
  <c r="J139" i="4" l="1"/>
  <c r="K139" i="4"/>
  <c r="M139" i="4" s="1"/>
  <c r="O139" i="4"/>
  <c r="Q139" i="4" s="1"/>
  <c r="N139" i="4" l="1"/>
  <c r="R139" i="4"/>
  <c r="E139" i="4"/>
  <c r="C139" i="4" l="1"/>
  <c r="F139" i="4"/>
  <c r="G140" i="4"/>
  <c r="I140" i="4" s="1"/>
  <c r="J140" i="4" l="1"/>
  <c r="K140" i="4"/>
  <c r="M140" i="4" s="1"/>
  <c r="E140" i="4" s="1"/>
  <c r="O140" i="4"/>
  <c r="Q140" i="4" s="1"/>
  <c r="F140" i="4" l="1"/>
  <c r="C140" i="4"/>
  <c r="G141" i="4"/>
  <c r="I141" i="4" s="1"/>
  <c r="R140" i="4"/>
  <c r="N140" i="4"/>
  <c r="J141" i="4" l="1"/>
  <c r="O141" i="4"/>
  <c r="Q141" i="4" s="1"/>
  <c r="K141" i="4"/>
  <c r="M141" i="4" s="1"/>
  <c r="R141" i="4" l="1"/>
  <c r="N141" i="4"/>
  <c r="E141" i="4"/>
  <c r="F141" i="4" l="1"/>
  <c r="C141" i="4"/>
  <c r="G142" i="4"/>
  <c r="I142" i="4" s="1"/>
  <c r="J142" i="4" l="1"/>
  <c r="O142" i="4"/>
  <c r="Q142" i="4" s="1"/>
  <c r="K142" i="4"/>
  <c r="M142" i="4" s="1"/>
  <c r="R142" i="4" l="1"/>
  <c r="N142" i="4"/>
  <c r="E142" i="4"/>
  <c r="F142" i="4" l="1"/>
  <c r="C142" i="4"/>
  <c r="G143" i="4"/>
  <c r="I143" i="4" s="1"/>
  <c r="J143" i="4" l="1"/>
  <c r="K143" i="4"/>
  <c r="M143" i="4" s="1"/>
  <c r="O143" i="4"/>
  <c r="Q143" i="4" s="1"/>
  <c r="N143" i="4" l="1"/>
  <c r="E143" i="4"/>
  <c r="R143" i="4"/>
  <c r="C143" i="4" l="1"/>
  <c r="F143" i="4"/>
  <c r="G144" i="4"/>
  <c r="I144" i="4" s="1"/>
  <c r="J144" i="4" l="1"/>
  <c r="K144" i="4"/>
  <c r="M144" i="4" s="1"/>
  <c r="O144" i="4"/>
  <c r="Q144" i="4" s="1"/>
  <c r="N144" i="4" l="1"/>
  <c r="R144" i="4"/>
  <c r="E144" i="4"/>
  <c r="C144" i="4" l="1"/>
  <c r="F144" i="4"/>
  <c r="G145" i="4"/>
  <c r="I145" i="4" s="1"/>
  <c r="J145" i="4" l="1"/>
  <c r="O145" i="4"/>
  <c r="Q145" i="4" s="1"/>
  <c r="K145" i="4"/>
  <c r="M145" i="4" s="1"/>
  <c r="R145" i="4" l="1"/>
  <c r="N145" i="4"/>
  <c r="E145" i="4"/>
  <c r="C145" i="4" l="1"/>
  <c r="F145" i="4"/>
  <c r="G146" i="4"/>
  <c r="I146" i="4" s="1"/>
  <c r="J146" i="4" l="1"/>
  <c r="O146" i="4"/>
  <c r="Q146" i="4" s="1"/>
  <c r="K146" i="4"/>
  <c r="M146" i="4" s="1"/>
  <c r="N146" i="4" l="1"/>
  <c r="R146" i="4"/>
  <c r="E146" i="4"/>
  <c r="F146" i="4" l="1"/>
  <c r="C146" i="4"/>
  <c r="G147" i="4"/>
  <c r="I147" i="4" s="1"/>
  <c r="J147" i="4" l="1"/>
  <c r="O147" i="4"/>
  <c r="Q147" i="4" s="1"/>
  <c r="K147" i="4"/>
  <c r="M147" i="4" s="1"/>
  <c r="R147" i="4" l="1"/>
  <c r="N147" i="4"/>
  <c r="E147" i="4"/>
  <c r="C147" i="4" l="1"/>
  <c r="F147" i="4"/>
  <c r="G148" i="4"/>
  <c r="I148" i="4" s="1"/>
  <c r="J148" i="4" l="1"/>
  <c r="O148" i="4"/>
  <c r="Q148" i="4" s="1"/>
  <c r="K148" i="4"/>
  <c r="M148" i="4" s="1"/>
  <c r="R148" i="4" l="1"/>
  <c r="N148" i="4"/>
  <c r="E148" i="4"/>
  <c r="F148" i="4" l="1"/>
  <c r="C148" i="4"/>
  <c r="G149" i="4"/>
  <c r="I149" i="4" s="1"/>
  <c r="J149" i="4" l="1"/>
  <c r="O149" i="4"/>
  <c r="Q149" i="4" s="1"/>
  <c r="K149" i="4"/>
  <c r="M149" i="4" s="1"/>
  <c r="E149" i="4" s="1"/>
  <c r="F149" i="4" l="1"/>
  <c r="C149" i="4"/>
  <c r="G150" i="4"/>
  <c r="I150" i="4" s="1"/>
  <c r="R149" i="4"/>
  <c r="N149" i="4"/>
  <c r="J150" i="4" l="1"/>
  <c r="O150" i="4"/>
  <c r="Q150" i="4" s="1"/>
  <c r="K150" i="4"/>
  <c r="M150" i="4" s="1"/>
  <c r="R150" i="4" l="1"/>
  <c r="N150" i="4"/>
  <c r="E150" i="4"/>
  <c r="C150" i="4" l="1"/>
  <c r="F150" i="4"/>
  <c r="G151" i="4"/>
  <c r="I151" i="4" s="1"/>
  <c r="J151" i="4" l="1"/>
  <c r="K151" i="4"/>
  <c r="M151" i="4" s="1"/>
  <c r="O151" i="4"/>
  <c r="Q151" i="4" s="1"/>
  <c r="R151" i="4" l="1"/>
  <c r="N151" i="4"/>
  <c r="E151" i="4"/>
  <c r="F151" i="4" l="1"/>
  <c r="C151" i="4"/>
  <c r="G152" i="4"/>
  <c r="I152" i="4" s="1"/>
  <c r="J152" i="4" l="1"/>
  <c r="O152" i="4"/>
  <c r="Q152" i="4" s="1"/>
  <c r="K152" i="4"/>
  <c r="M152" i="4" s="1"/>
  <c r="R152" i="4" l="1"/>
  <c r="N152" i="4"/>
  <c r="E152" i="4"/>
  <c r="C152" i="4" l="1"/>
  <c r="F152" i="4"/>
  <c r="G153" i="4"/>
  <c r="I153" i="4" s="1"/>
  <c r="J153" i="4" l="1"/>
  <c r="O153" i="4"/>
  <c r="Q153" i="4" s="1"/>
  <c r="K153" i="4"/>
  <c r="M153" i="4" s="1"/>
  <c r="R153" i="4" l="1"/>
  <c r="N153" i="4"/>
  <c r="E153" i="4"/>
  <c r="F153" i="4" l="1"/>
  <c r="C153" i="4"/>
  <c r="G154" i="4"/>
  <c r="I154" i="4" s="1"/>
  <c r="J154" i="4" l="1"/>
  <c r="O154" i="4"/>
  <c r="Q154" i="4" s="1"/>
  <c r="K154" i="4"/>
  <c r="M154" i="4" s="1"/>
  <c r="R154" i="4" l="1"/>
  <c r="N154" i="4"/>
  <c r="E154" i="4"/>
  <c r="C154" i="4" l="1"/>
  <c r="F154" i="4"/>
  <c r="G155" i="4"/>
  <c r="I155" i="4" s="1"/>
  <c r="J155" i="4" l="1"/>
  <c r="O155" i="4"/>
  <c r="Q155" i="4" s="1"/>
  <c r="K155" i="4"/>
  <c r="M155" i="4" s="1"/>
  <c r="R155" i="4" l="1"/>
  <c r="N155" i="4"/>
  <c r="E155" i="4"/>
  <c r="C155" i="4" l="1"/>
  <c r="F155" i="4"/>
  <c r="G156" i="4"/>
  <c r="I156" i="4" s="1"/>
  <c r="J156" i="4" l="1"/>
  <c r="O156" i="4"/>
  <c r="Q156" i="4" s="1"/>
  <c r="K156" i="4"/>
  <c r="M156" i="4" s="1"/>
  <c r="E156" i="4" s="1"/>
  <c r="F156" i="4" l="1"/>
  <c r="C156" i="4"/>
  <c r="G157" i="4"/>
  <c r="I157" i="4" s="1"/>
  <c r="R156" i="4"/>
  <c r="N156" i="4"/>
  <c r="J157" i="4" l="1"/>
  <c r="O157" i="4"/>
  <c r="Q157" i="4" s="1"/>
  <c r="K157" i="4"/>
  <c r="M157" i="4" s="1"/>
  <c r="R157" i="4" l="1"/>
  <c r="N157" i="4"/>
  <c r="E157" i="4"/>
  <c r="F157" i="4" l="1"/>
  <c r="C157" i="4"/>
  <c r="G158" i="4"/>
  <c r="I158" i="4" s="1"/>
  <c r="J158" i="4" l="1"/>
  <c r="O158" i="4"/>
  <c r="Q158" i="4" s="1"/>
  <c r="K158" i="4"/>
  <c r="M158" i="4" s="1"/>
  <c r="E158" i="4" s="1"/>
  <c r="F158" i="4" l="1"/>
  <c r="C158" i="4"/>
  <c r="G159" i="4"/>
  <c r="I159" i="4" s="1"/>
  <c r="R158" i="4"/>
  <c r="N158" i="4"/>
  <c r="J159" i="4" l="1"/>
  <c r="K159" i="4"/>
  <c r="M159" i="4" s="1"/>
  <c r="O159" i="4"/>
  <c r="Q159" i="4" s="1"/>
  <c r="R159" i="4" l="1"/>
  <c r="N159" i="4"/>
  <c r="E159" i="4"/>
  <c r="C159" i="4" l="1"/>
  <c r="F159" i="4"/>
  <c r="G160" i="4"/>
  <c r="I160" i="4" s="1"/>
  <c r="J160" i="4" l="1"/>
  <c r="K160" i="4"/>
  <c r="M160" i="4" s="1"/>
  <c r="O160" i="4"/>
  <c r="Q160" i="4" s="1"/>
  <c r="N160" i="4" l="1"/>
  <c r="R160" i="4"/>
  <c r="E160" i="4"/>
  <c r="C160" i="4" l="1"/>
  <c r="F160" i="4"/>
  <c r="G161" i="4"/>
  <c r="I161" i="4" s="1"/>
  <c r="J161" i="4" l="1"/>
  <c r="O161" i="4"/>
  <c r="Q161" i="4" s="1"/>
  <c r="K161" i="4"/>
  <c r="M161" i="4" s="1"/>
  <c r="R161" i="4" l="1"/>
  <c r="N161" i="4"/>
  <c r="E161" i="4"/>
  <c r="F161" i="4" l="1"/>
  <c r="C161" i="4"/>
  <c r="G162" i="4"/>
  <c r="I162" i="4" s="1"/>
  <c r="J162" i="4" l="1"/>
  <c r="O162" i="4"/>
  <c r="Q162" i="4" s="1"/>
  <c r="K162" i="4"/>
  <c r="M162" i="4" s="1"/>
  <c r="R162" i="4" l="1"/>
  <c r="N162" i="4"/>
  <c r="E162" i="4"/>
  <c r="C162" i="4" l="1"/>
  <c r="F162" i="4"/>
  <c r="G163" i="4"/>
  <c r="I163" i="4" s="1"/>
  <c r="J163" i="4" l="1"/>
  <c r="O163" i="4"/>
  <c r="Q163" i="4" s="1"/>
  <c r="K163" i="4"/>
  <c r="M163" i="4" s="1"/>
  <c r="R163" i="4" l="1"/>
  <c r="N163" i="4"/>
  <c r="E163" i="4"/>
  <c r="C163" i="4" l="1"/>
  <c r="F163" i="4"/>
  <c r="G164" i="4"/>
  <c r="I164" i="4" s="1"/>
  <c r="J164" i="4" l="1"/>
  <c r="K164" i="4"/>
  <c r="M164" i="4" s="1"/>
  <c r="E164" i="4" s="1"/>
  <c r="O164" i="4"/>
  <c r="Q164" i="4" s="1"/>
  <c r="C164" i="4" l="1"/>
  <c r="F164" i="4"/>
  <c r="G165" i="4"/>
  <c r="I165" i="4" s="1"/>
  <c r="N164" i="4"/>
  <c r="R164" i="4"/>
  <c r="J165" i="4" l="1"/>
  <c r="O165" i="4"/>
  <c r="Q165" i="4" s="1"/>
  <c r="K165" i="4"/>
  <c r="M165" i="4" s="1"/>
  <c r="N165" i="4" l="1"/>
  <c r="R165" i="4"/>
  <c r="E165" i="4"/>
  <c r="F165" i="4" l="1"/>
  <c r="C165" i="4"/>
  <c r="G166" i="4"/>
  <c r="I166" i="4" s="1"/>
  <c r="J166" i="4" l="1"/>
  <c r="K166" i="4"/>
  <c r="M166" i="4" s="1"/>
  <c r="E166" i="4" s="1"/>
  <c r="O166" i="4"/>
  <c r="Q166" i="4" s="1"/>
  <c r="C166" i="4" l="1"/>
  <c r="F166" i="4"/>
  <c r="G167" i="4"/>
  <c r="I167" i="4" s="1"/>
  <c r="N166" i="4"/>
  <c r="R166" i="4"/>
  <c r="J167" i="4" l="1"/>
  <c r="K167" i="4"/>
  <c r="M167" i="4" s="1"/>
  <c r="O167" i="4"/>
  <c r="Q167" i="4" s="1"/>
  <c r="R167" i="4" l="1"/>
  <c r="N167" i="4"/>
  <c r="E167" i="4"/>
  <c r="F167" i="4" l="1"/>
  <c r="C167" i="4"/>
  <c r="G168" i="4"/>
  <c r="I168" i="4" s="1"/>
  <c r="J168" i="4" l="1"/>
  <c r="K168" i="4"/>
  <c r="M168" i="4" s="1"/>
  <c r="O168" i="4"/>
  <c r="Q168" i="4" s="1"/>
  <c r="N168" i="4" l="1"/>
  <c r="R168" i="4"/>
  <c r="E168" i="4"/>
  <c r="C168" i="4" l="1"/>
  <c r="F168" i="4"/>
  <c r="G169" i="4"/>
  <c r="I169" i="4" s="1"/>
  <c r="J169" i="4" l="1"/>
  <c r="K169" i="4"/>
  <c r="M169" i="4" s="1"/>
  <c r="O169" i="4"/>
  <c r="Q169" i="4" s="1"/>
  <c r="N169" i="4" l="1"/>
  <c r="R169" i="4"/>
  <c r="E169" i="4"/>
  <c r="F169" i="4" l="1"/>
  <c r="C169" i="4"/>
  <c r="G170" i="4"/>
  <c r="I170" i="4" s="1"/>
  <c r="J170" i="4" l="1"/>
  <c r="K170" i="4"/>
  <c r="M170" i="4" s="1"/>
  <c r="O170" i="4"/>
  <c r="Q170" i="4" s="1"/>
  <c r="N170" i="4" l="1"/>
  <c r="R170" i="4"/>
  <c r="E170" i="4"/>
  <c r="F170" i="4" l="1"/>
  <c r="C170" i="4"/>
  <c r="G171" i="4"/>
  <c r="I171" i="4" s="1"/>
  <c r="J171" i="4" l="1"/>
  <c r="O171" i="4"/>
  <c r="Q171" i="4" s="1"/>
  <c r="K171" i="4"/>
  <c r="M171" i="4" s="1"/>
  <c r="R171" i="4" l="1"/>
  <c r="N171" i="4"/>
  <c r="E171" i="4"/>
  <c r="C171" i="4" l="1"/>
  <c r="F171" i="4"/>
  <c r="G172" i="4"/>
  <c r="I172" i="4" s="1"/>
  <c r="J172" i="4" l="1"/>
  <c r="O172" i="4"/>
  <c r="Q172" i="4" s="1"/>
  <c r="K172" i="4"/>
  <c r="M172" i="4" s="1"/>
  <c r="E172" i="4" s="1"/>
  <c r="C172" i="4" l="1"/>
  <c r="F172" i="4"/>
  <c r="G173" i="4"/>
  <c r="I173" i="4" s="1"/>
  <c r="R172" i="4"/>
  <c r="N172" i="4"/>
  <c r="J173" i="4" l="1"/>
  <c r="O173" i="4"/>
  <c r="Q173" i="4" s="1"/>
  <c r="K173" i="4"/>
  <c r="M173" i="4" s="1"/>
  <c r="N173" i="4" l="1"/>
  <c r="R173" i="4"/>
  <c r="E173" i="4"/>
  <c r="F173" i="4" l="1"/>
  <c r="C173" i="4"/>
  <c r="G174" i="4"/>
  <c r="I174" i="4" s="1"/>
  <c r="J174" i="4" l="1"/>
  <c r="K174" i="4"/>
  <c r="M174" i="4" s="1"/>
  <c r="E174" i="4" s="1"/>
  <c r="O174" i="4"/>
  <c r="Q174" i="4" s="1"/>
  <c r="C174" i="4" l="1"/>
  <c r="F174" i="4"/>
  <c r="G175" i="4"/>
  <c r="I175" i="4" s="1"/>
  <c r="N174" i="4"/>
  <c r="R174" i="4"/>
  <c r="J175" i="4" l="1"/>
  <c r="K175" i="4"/>
  <c r="M175" i="4" s="1"/>
  <c r="O175" i="4"/>
  <c r="Q175" i="4" s="1"/>
  <c r="R175" i="4" l="1"/>
  <c r="N175" i="4"/>
  <c r="E175" i="4"/>
  <c r="F175" i="4" l="1"/>
  <c r="C175" i="4"/>
  <c r="G176" i="4"/>
  <c r="I176" i="4" s="1"/>
  <c r="J176" i="4" l="1"/>
  <c r="J41" i="4" s="1"/>
  <c r="O176" i="4"/>
  <c r="Q176" i="4" s="1"/>
  <c r="K176" i="4"/>
  <c r="M176" i="4" s="1"/>
  <c r="N176" i="4" l="1"/>
  <c r="N41" i="4" s="1"/>
  <c r="S35" i="4" s="1"/>
  <c r="R176" i="4"/>
  <c r="R41" i="4" s="1"/>
  <c r="E176" i="4"/>
  <c r="F176" i="4" l="1"/>
  <c r="F41" i="4" s="1"/>
  <c r="C176" i="4"/>
  <c r="G177" i="4"/>
  <c r="I177" i="4" s="1"/>
  <c r="O177" i="4" l="1"/>
  <c r="Q177" i="4" s="1"/>
  <c r="K177" i="4"/>
  <c r="M177" i="4" s="1"/>
  <c r="E177" i="4" l="1"/>
  <c r="C177" i="4" l="1"/>
  <c r="G178" i="4"/>
  <c r="I178" i="4" s="1"/>
  <c r="K178" i="4" l="1"/>
  <c r="M178" i="4" s="1"/>
  <c r="E178" i="4" s="1"/>
  <c r="O178" i="4"/>
  <c r="Q178" i="4" s="1"/>
  <c r="C178" i="4" l="1"/>
  <c r="G179" i="4"/>
  <c r="I179" i="4" s="1"/>
  <c r="K179" i="4" l="1"/>
  <c r="M179" i="4" s="1"/>
  <c r="O179" i="4"/>
  <c r="Q179" i="4" s="1"/>
  <c r="E179" i="4" l="1"/>
  <c r="C179" i="4" l="1"/>
  <c r="G180" i="4"/>
  <c r="I180" i="4" s="1"/>
  <c r="K180" i="4" l="1"/>
  <c r="M180" i="4" s="1"/>
  <c r="O180" i="4"/>
  <c r="Q180" i="4" s="1"/>
  <c r="E180" i="4" l="1"/>
  <c r="C180" i="4" l="1"/>
  <c r="G181" i="4"/>
  <c r="I181" i="4" s="1"/>
  <c r="O181" i="4" l="1"/>
  <c r="Q181" i="4" s="1"/>
  <c r="K181" i="4"/>
  <c r="M181" i="4" s="1"/>
  <c r="E181" i="4" l="1"/>
  <c r="C181" i="4" l="1"/>
  <c r="G182" i="4"/>
  <c r="I182" i="4" s="1"/>
  <c r="O182" i="4" l="1"/>
  <c r="Q182" i="4" s="1"/>
  <c r="K182" i="4"/>
  <c r="M182" i="4" s="1"/>
  <c r="E182" i="4" l="1"/>
  <c r="C182" i="4" l="1"/>
  <c r="G183" i="4"/>
  <c r="I183" i="4" s="1"/>
  <c r="O183" i="4" l="1"/>
  <c r="Q183" i="4" s="1"/>
  <c r="K183" i="4"/>
  <c r="M183" i="4" s="1"/>
  <c r="E183" i="4" l="1"/>
  <c r="C183" i="4" l="1"/>
  <c r="G184" i="4"/>
  <c r="I184" i="4" s="1"/>
  <c r="K184" i="4" l="1"/>
  <c r="M184" i="4" s="1"/>
  <c r="E184" i="4" s="1"/>
  <c r="O184" i="4"/>
  <c r="Q184" i="4" s="1"/>
  <c r="C184" i="4" l="1"/>
  <c r="G185" i="4"/>
  <c r="I185" i="4" s="1"/>
  <c r="O185" i="4" l="1"/>
  <c r="Q185" i="4" s="1"/>
  <c r="K185" i="4"/>
  <c r="M185" i="4" s="1"/>
  <c r="E185" i="4" l="1"/>
  <c r="C185" i="4" l="1"/>
  <c r="G186" i="4"/>
  <c r="I186" i="4" s="1"/>
  <c r="O186" i="4" l="1"/>
  <c r="Q186" i="4" s="1"/>
  <c r="K186" i="4"/>
  <c r="M186" i="4" s="1"/>
  <c r="E186" i="4" l="1"/>
  <c r="C186" i="4" l="1"/>
  <c r="G187" i="4"/>
  <c r="I187" i="4" s="1"/>
  <c r="O187" i="4" l="1"/>
  <c r="Q187" i="4" s="1"/>
  <c r="K187" i="4"/>
  <c r="M187" i="4" s="1"/>
  <c r="E187" i="4" l="1"/>
  <c r="C187" i="4" l="1"/>
  <c r="G188" i="4"/>
  <c r="I188" i="4" s="1"/>
  <c r="K188" i="4" l="1"/>
  <c r="M188" i="4" s="1"/>
  <c r="O188" i="4"/>
  <c r="Q188" i="4" s="1"/>
  <c r="E188" i="4" l="1"/>
  <c r="C188" i="4" l="1"/>
  <c r="G189" i="4"/>
  <c r="I189" i="4" s="1"/>
  <c r="O189" i="4" l="1"/>
  <c r="Q189" i="4" s="1"/>
  <c r="K189" i="4"/>
  <c r="M189" i="4" s="1"/>
  <c r="E189" i="4" l="1"/>
  <c r="C189" i="4" l="1"/>
  <c r="G190" i="4"/>
  <c r="I190" i="4" s="1"/>
  <c r="O190" i="4" l="1"/>
  <c r="Q190" i="4" s="1"/>
  <c r="K190" i="4"/>
  <c r="M190" i="4" s="1"/>
  <c r="E190" i="4" l="1"/>
  <c r="C190" i="4" l="1"/>
  <c r="G191" i="4"/>
  <c r="I191" i="4" s="1"/>
  <c r="O191" i="4" l="1"/>
  <c r="Q191" i="4" s="1"/>
  <c r="K191" i="4"/>
  <c r="M191" i="4" s="1"/>
  <c r="E191" i="4" l="1"/>
  <c r="C191" i="4" l="1"/>
  <c r="G192" i="4"/>
  <c r="I192" i="4" s="1"/>
  <c r="O192" i="4" l="1"/>
  <c r="Q192" i="4" s="1"/>
  <c r="K192" i="4"/>
  <c r="M192" i="4" s="1"/>
  <c r="E192" i="4" s="1"/>
  <c r="C192" i="4" l="1"/>
  <c r="G193" i="4"/>
  <c r="I193" i="4" s="1"/>
  <c r="K193" i="4" l="1"/>
  <c r="M193" i="4" s="1"/>
  <c r="O193" i="4"/>
  <c r="Q193" i="4" s="1"/>
  <c r="E193" i="4" l="1"/>
  <c r="C193" i="4" l="1"/>
  <c r="G194" i="4"/>
  <c r="I194" i="4" s="1"/>
  <c r="K194" i="4" l="1"/>
  <c r="M194" i="4" s="1"/>
  <c r="E194" i="4" s="1"/>
  <c r="O194" i="4"/>
  <c r="Q194" i="4" s="1"/>
  <c r="C194" i="4" l="1"/>
  <c r="G195" i="4"/>
  <c r="I195" i="4" s="1"/>
  <c r="O195" i="4" l="1"/>
  <c r="Q195" i="4" s="1"/>
  <c r="K195" i="4"/>
  <c r="M195" i="4" s="1"/>
  <c r="E195" i="4" l="1"/>
  <c r="C195" i="4" l="1"/>
  <c r="G196" i="4"/>
  <c r="I196" i="4" s="1"/>
  <c r="K196" i="4" l="1"/>
  <c r="M196" i="4" s="1"/>
  <c r="O196" i="4"/>
  <c r="Q196" i="4" s="1"/>
  <c r="E196" i="4" l="1"/>
  <c r="C196" i="4" l="1"/>
  <c r="G197" i="4"/>
  <c r="I197" i="4" s="1"/>
  <c r="K197" i="4" l="1"/>
  <c r="M197" i="4" s="1"/>
  <c r="E197" i="4" s="1"/>
  <c r="O197" i="4"/>
  <c r="Q197" i="4" s="1"/>
  <c r="C197" i="4" l="1"/>
  <c r="G198" i="4"/>
  <c r="I198" i="4" s="1"/>
  <c r="O198" i="4" l="1"/>
  <c r="Q198" i="4" s="1"/>
  <c r="K198" i="4"/>
  <c r="M198" i="4" s="1"/>
  <c r="E198" i="4" l="1"/>
  <c r="C198" i="4" l="1"/>
  <c r="G199" i="4"/>
  <c r="I199" i="4" s="1"/>
  <c r="K199" i="4" l="1"/>
  <c r="M199" i="4" s="1"/>
  <c r="E199" i="4" s="1"/>
  <c r="O199" i="4"/>
  <c r="Q199" i="4" s="1"/>
  <c r="C199" i="4" l="1"/>
  <c r="G200" i="4"/>
  <c r="I200" i="4" s="1"/>
  <c r="O200" i="4" l="1"/>
  <c r="Q200" i="4" s="1"/>
  <c r="K200" i="4"/>
  <c r="M200" i="4" s="1"/>
  <c r="E200" i="4" l="1"/>
  <c r="C200" i="4" l="1"/>
  <c r="G201" i="4"/>
  <c r="I201" i="4" s="1"/>
  <c r="K201" i="4" l="1"/>
  <c r="M201" i="4" s="1"/>
  <c r="E201" i="4" s="1"/>
  <c r="O201" i="4"/>
  <c r="Q201" i="4" s="1"/>
  <c r="C201" i="4" l="1"/>
  <c r="G202" i="4"/>
  <c r="I202" i="4" s="1"/>
  <c r="K202" i="4" l="1"/>
  <c r="M202" i="4" s="1"/>
  <c r="O202" i="4"/>
  <c r="Q202" i="4" s="1"/>
  <c r="E202" i="4" l="1"/>
  <c r="C202" i="4" l="1"/>
  <c r="G203" i="4"/>
  <c r="I203" i="4" s="1"/>
  <c r="O203" i="4" l="1"/>
  <c r="Q203" i="4" s="1"/>
  <c r="K203" i="4"/>
  <c r="M203" i="4" s="1"/>
  <c r="E203" i="4" l="1"/>
  <c r="C203" i="4" l="1"/>
  <c r="G204" i="4"/>
  <c r="I204" i="4" s="1"/>
  <c r="O204" i="4" l="1"/>
  <c r="Q204" i="4" s="1"/>
  <c r="K204" i="4"/>
  <c r="M204" i="4" s="1"/>
  <c r="E204" i="4" l="1"/>
  <c r="C204" i="4" l="1"/>
  <c r="G205" i="4"/>
  <c r="I205" i="4" s="1"/>
  <c r="K205" i="4" l="1"/>
  <c r="M205" i="4" s="1"/>
  <c r="O205" i="4"/>
  <c r="Q205" i="4" s="1"/>
  <c r="E205" i="4" l="1"/>
  <c r="C205" i="4" l="1"/>
  <c r="G206" i="4"/>
  <c r="I206" i="4" s="1"/>
  <c r="O206" i="4" l="1"/>
  <c r="Q206" i="4" s="1"/>
  <c r="K206" i="4"/>
  <c r="M206" i="4" s="1"/>
  <c r="E206" i="4" l="1"/>
  <c r="C206" i="4" l="1"/>
  <c r="G207" i="4"/>
  <c r="I207" i="4" s="1"/>
  <c r="O207" i="4" l="1"/>
  <c r="Q207" i="4" s="1"/>
  <c r="K207" i="4"/>
  <c r="M207" i="4" s="1"/>
  <c r="E207" i="4" l="1"/>
  <c r="C207" i="4" l="1"/>
  <c r="G208" i="4"/>
  <c r="I208" i="4" s="1"/>
  <c r="O208" i="4" l="1"/>
  <c r="Q208" i="4" s="1"/>
  <c r="K208" i="4"/>
  <c r="M208" i="4" s="1"/>
  <c r="E208" i="4" l="1"/>
  <c r="C208" i="4" l="1"/>
  <c r="G209" i="4"/>
  <c r="I209" i="4" s="1"/>
  <c r="K209" i="4" l="1"/>
  <c r="M209" i="4" s="1"/>
  <c r="E209" i="4" s="1"/>
  <c r="O209" i="4"/>
  <c r="Q209" i="4" s="1"/>
  <c r="C209" i="4" l="1"/>
  <c r="G210" i="4"/>
  <c r="I210" i="4" s="1"/>
  <c r="K210" i="4" l="1"/>
  <c r="M210" i="4" s="1"/>
  <c r="E210" i="4" s="1"/>
  <c r="O210" i="4"/>
  <c r="Q210" i="4" s="1"/>
  <c r="C210" i="4" l="1"/>
  <c r="G211" i="4"/>
  <c r="I211" i="4" s="1"/>
  <c r="O211" i="4" l="1"/>
  <c r="Q211" i="4" s="1"/>
  <c r="K211" i="4"/>
  <c r="M211" i="4" s="1"/>
  <c r="E211" i="4" l="1"/>
  <c r="C211" i="4" l="1"/>
  <c r="G212" i="4"/>
  <c r="I212" i="4" s="1"/>
  <c r="O212" i="4" l="1"/>
  <c r="Q212" i="4" s="1"/>
  <c r="K212" i="4"/>
  <c r="M212" i="4" s="1"/>
  <c r="E212" i="4" l="1"/>
  <c r="C212" i="4" l="1"/>
  <c r="G213" i="4"/>
  <c r="I213" i="4" s="1"/>
  <c r="O213" i="4" l="1"/>
  <c r="Q213" i="4" s="1"/>
  <c r="K213" i="4"/>
  <c r="M213" i="4" s="1"/>
  <c r="E213" i="4" l="1"/>
  <c r="C213" i="4" l="1"/>
  <c r="G214" i="4"/>
  <c r="I214" i="4" s="1"/>
  <c r="O214" i="4" l="1"/>
  <c r="Q214" i="4" s="1"/>
  <c r="K214" i="4"/>
  <c r="M214" i="4" s="1"/>
  <c r="E214" i="4" l="1"/>
  <c r="C214" i="4" l="1"/>
  <c r="G215" i="4"/>
  <c r="I215" i="4" s="1"/>
  <c r="O215" i="4" l="1"/>
  <c r="Q215" i="4" s="1"/>
  <c r="K215" i="4"/>
  <c r="M215" i="4" s="1"/>
  <c r="E215" i="4" l="1"/>
  <c r="C215" i="4" l="1"/>
  <c r="G216" i="4"/>
  <c r="I216" i="4" s="1"/>
  <c r="O216" i="4" l="1"/>
  <c r="Q216" i="4" s="1"/>
  <c r="K216" i="4"/>
  <c r="M216" i="4" s="1"/>
  <c r="E216" i="4" l="1"/>
  <c r="C216" i="4" l="1"/>
  <c r="G217" i="4"/>
  <c r="I217" i="4" s="1"/>
  <c r="K217" i="4" l="1"/>
  <c r="M217" i="4" s="1"/>
  <c r="E217" i="4" s="1"/>
  <c r="O217" i="4"/>
  <c r="Q217" i="4" s="1"/>
  <c r="C217" i="4" l="1"/>
  <c r="G218" i="4"/>
  <c r="I218" i="4" s="1"/>
  <c r="O218" i="4" l="1"/>
  <c r="Q218" i="4" s="1"/>
  <c r="K218" i="4"/>
  <c r="M218" i="4" s="1"/>
  <c r="E218" i="4" l="1"/>
  <c r="C218" i="4" l="1"/>
  <c r="G219" i="4"/>
  <c r="I219" i="4" s="1"/>
  <c r="O219" i="4" l="1"/>
  <c r="Q219" i="4" s="1"/>
  <c r="K219" i="4"/>
  <c r="M219" i="4" s="1"/>
  <c r="E219" i="4" l="1"/>
  <c r="C219" i="4" l="1"/>
  <c r="G220" i="4"/>
  <c r="I220" i="4" s="1"/>
  <c r="O220" i="4" l="1"/>
  <c r="Q220" i="4" s="1"/>
  <c r="K220" i="4"/>
  <c r="M220" i="4" s="1"/>
  <c r="E220" i="4" l="1"/>
  <c r="C220" i="4" l="1"/>
  <c r="G221" i="4"/>
  <c r="I221" i="4" s="1"/>
  <c r="O221" i="4" l="1"/>
  <c r="Q221" i="4" s="1"/>
  <c r="K221" i="4"/>
  <c r="M221" i="4" s="1"/>
  <c r="E221" i="4" l="1"/>
  <c r="C221" i="4" l="1"/>
  <c r="G222" i="4"/>
  <c r="I222" i="4" s="1"/>
  <c r="O222" i="4" l="1"/>
  <c r="Q222" i="4" s="1"/>
  <c r="K222" i="4"/>
  <c r="M222" i="4" s="1"/>
  <c r="E222" i="4" l="1"/>
  <c r="C222" i="4" l="1"/>
  <c r="G223" i="4"/>
  <c r="I223" i="4" s="1"/>
  <c r="O223" i="4" l="1"/>
  <c r="Q223" i="4" s="1"/>
  <c r="K223" i="4"/>
  <c r="M223" i="4" s="1"/>
  <c r="E223" i="4" l="1"/>
  <c r="C223" i="4" l="1"/>
  <c r="G224" i="4"/>
  <c r="I224" i="4" s="1"/>
  <c r="O224" i="4" l="1"/>
  <c r="Q224" i="4" s="1"/>
  <c r="K224" i="4"/>
  <c r="M224" i="4" s="1"/>
  <c r="E224" i="4" l="1"/>
  <c r="C224" i="4" l="1"/>
  <c r="G225" i="4"/>
  <c r="I225" i="4" s="1"/>
  <c r="K225" i="4" l="1"/>
  <c r="M225" i="4" s="1"/>
  <c r="O225" i="4"/>
  <c r="Q225" i="4" s="1"/>
  <c r="E225" i="4" l="1"/>
  <c r="C225" i="4" l="1"/>
  <c r="G226" i="4"/>
  <c r="I226" i="4" s="1"/>
  <c r="K226" i="4" l="1"/>
  <c r="M226" i="4" s="1"/>
  <c r="E226" i="4" s="1"/>
  <c r="O226" i="4"/>
  <c r="Q226" i="4" s="1"/>
  <c r="C226" i="4" l="1"/>
  <c r="G227" i="4"/>
  <c r="I227" i="4" s="1"/>
  <c r="O227" i="4" l="1"/>
  <c r="Q227" i="4" s="1"/>
  <c r="K227" i="4"/>
  <c r="M227" i="4" s="1"/>
  <c r="E227" i="4" l="1"/>
  <c r="C227" i="4" l="1"/>
  <c r="G228" i="4"/>
  <c r="I228" i="4" s="1"/>
  <c r="O228" i="4" l="1"/>
  <c r="Q228" i="4" s="1"/>
  <c r="K228" i="4"/>
  <c r="M228" i="4" s="1"/>
  <c r="E228" i="4" l="1"/>
  <c r="C228" i="4" l="1"/>
  <c r="G229" i="4"/>
  <c r="I229" i="4" s="1"/>
  <c r="O229" i="4" l="1"/>
  <c r="Q229" i="4" s="1"/>
  <c r="K229" i="4"/>
  <c r="M229" i="4" s="1"/>
  <c r="E229" i="4" l="1"/>
  <c r="C229" i="4" l="1"/>
  <c r="G230" i="4"/>
  <c r="I230" i="4" s="1"/>
  <c r="K230" i="4" l="1"/>
  <c r="M230" i="4" s="1"/>
  <c r="E230" i="4" s="1"/>
  <c r="O230" i="4"/>
  <c r="Q230" i="4" s="1"/>
  <c r="C230" i="4" l="1"/>
  <c r="G231" i="4"/>
  <c r="I231" i="4" s="1"/>
  <c r="K231" i="4" l="1"/>
  <c r="M231" i="4" s="1"/>
  <c r="E231" i="4" s="1"/>
  <c r="O231" i="4"/>
  <c r="Q231" i="4" s="1"/>
  <c r="C231" i="4" l="1"/>
  <c r="G232" i="4"/>
  <c r="I232" i="4" s="1"/>
  <c r="K232" i="4" l="1"/>
  <c r="M232" i="4" s="1"/>
  <c r="O232" i="4"/>
  <c r="Q232" i="4" s="1"/>
  <c r="E232" i="4" l="1"/>
  <c r="C232" i="4" l="1"/>
  <c r="G233" i="4"/>
  <c r="I233" i="4" s="1"/>
  <c r="K233" i="4" l="1"/>
  <c r="M233" i="4" s="1"/>
  <c r="O233" i="4"/>
  <c r="Q233" i="4" s="1"/>
  <c r="E233" i="4" l="1"/>
  <c r="C233" i="4" l="1"/>
  <c r="G234" i="4"/>
  <c r="I234" i="4" s="1"/>
  <c r="O234" i="4" l="1"/>
  <c r="Q234" i="4" s="1"/>
  <c r="K234" i="4"/>
  <c r="M234" i="4" s="1"/>
  <c r="E234" i="4" l="1"/>
  <c r="C234" i="4" l="1"/>
  <c r="G235" i="4"/>
  <c r="I235" i="4" s="1"/>
  <c r="K235" i="4" l="1"/>
  <c r="M235" i="4" s="1"/>
  <c r="O235" i="4"/>
  <c r="Q235" i="4" s="1"/>
  <c r="E235" i="4" l="1"/>
  <c r="C235" i="4" l="1"/>
  <c r="G236" i="4"/>
  <c r="I236" i="4" s="1"/>
  <c r="O236" i="4" l="1"/>
  <c r="Q236" i="4" s="1"/>
  <c r="K236" i="4"/>
  <c r="M236" i="4" s="1"/>
  <c r="E236" i="4" l="1"/>
  <c r="C236" i="4" l="1"/>
  <c r="G237" i="4"/>
  <c r="I237" i="4" s="1"/>
  <c r="K237" i="4" l="1"/>
  <c r="M237" i="4" s="1"/>
  <c r="E237" i="4" s="1"/>
  <c r="O237" i="4"/>
  <c r="Q237" i="4" s="1"/>
  <c r="C237" i="4" l="1"/>
  <c r="G238" i="4"/>
  <c r="I238" i="4" s="1"/>
  <c r="O238" i="4" l="1"/>
  <c r="Q238" i="4" s="1"/>
  <c r="K238" i="4"/>
  <c r="M238" i="4" s="1"/>
  <c r="E238" i="4" l="1"/>
  <c r="C238" i="4" l="1"/>
  <c r="G239" i="4"/>
  <c r="I239" i="4" s="1"/>
  <c r="K239" i="4" l="1"/>
  <c r="M239" i="4" s="1"/>
  <c r="E239" i="4" s="1"/>
  <c r="O239" i="4"/>
  <c r="Q239" i="4" s="1"/>
  <c r="C239" i="4" l="1"/>
  <c r="G240" i="4"/>
  <c r="I240" i="4" s="1"/>
  <c r="K240" i="4" l="1"/>
  <c r="M240" i="4" s="1"/>
  <c r="E240" i="4" s="1"/>
  <c r="O240" i="4"/>
  <c r="Q240" i="4" s="1"/>
  <c r="C240" i="4" l="1"/>
  <c r="G241" i="4"/>
  <c r="I241" i="4" s="1"/>
  <c r="K241" i="4" l="1"/>
  <c r="M241" i="4" s="1"/>
  <c r="O241" i="4"/>
  <c r="Q241" i="4" s="1"/>
  <c r="E241" i="4" l="1"/>
  <c r="C241" i="4" l="1"/>
  <c r="G242" i="4"/>
  <c r="I242" i="4" s="1"/>
  <c r="O242" i="4" l="1"/>
  <c r="Q242" i="4" s="1"/>
  <c r="K242" i="4"/>
  <c r="M242" i="4" s="1"/>
  <c r="E242" i="4" l="1"/>
  <c r="C242" i="4" l="1"/>
  <c r="G243" i="4"/>
  <c r="I243" i="4" s="1"/>
  <c r="K243" i="4" l="1"/>
  <c r="M243" i="4" s="1"/>
  <c r="E243" i="4" s="1"/>
  <c r="O243" i="4"/>
  <c r="Q243" i="4" s="1"/>
  <c r="C243" i="4" l="1"/>
  <c r="G244" i="4"/>
  <c r="I244" i="4" s="1"/>
  <c r="O244" i="4" l="1"/>
  <c r="Q244" i="4" s="1"/>
  <c r="K244" i="4"/>
  <c r="M244" i="4" s="1"/>
  <c r="E244" i="4" l="1"/>
  <c r="C244" i="4" l="1"/>
  <c r="G245" i="4"/>
  <c r="I245" i="4" s="1"/>
  <c r="K245" i="4" l="1"/>
  <c r="M245" i="4" s="1"/>
  <c r="O245" i="4"/>
  <c r="Q245" i="4" s="1"/>
  <c r="E245" i="4" l="1"/>
  <c r="C245" i="4" l="1"/>
  <c r="G246" i="4"/>
  <c r="I246" i="4" s="1"/>
  <c r="O246" i="4" l="1"/>
  <c r="Q246" i="4" s="1"/>
  <c r="K246" i="4"/>
  <c r="M246" i="4" s="1"/>
  <c r="E246" i="4" l="1"/>
  <c r="C246" i="4" l="1"/>
  <c r="G247" i="4"/>
  <c r="I247" i="4" s="1"/>
  <c r="K247" i="4" l="1"/>
  <c r="M247" i="4" s="1"/>
  <c r="E247" i="4" s="1"/>
  <c r="O247" i="4"/>
  <c r="Q247" i="4" s="1"/>
  <c r="C247" i="4" l="1"/>
  <c r="G248" i="4"/>
  <c r="I248" i="4" s="1"/>
  <c r="K248" i="4" l="1"/>
  <c r="M248" i="4" s="1"/>
  <c r="O248" i="4"/>
  <c r="Q248" i="4" s="1"/>
  <c r="E248" i="4" l="1"/>
  <c r="C248" i="4" l="1"/>
  <c r="G249" i="4"/>
  <c r="I249" i="4" s="1"/>
  <c r="O249" i="4" l="1"/>
  <c r="Q249" i="4" s="1"/>
  <c r="K249" i="4"/>
  <c r="M249" i="4" s="1"/>
  <c r="E249" i="4" l="1"/>
  <c r="C249" i="4" l="1"/>
  <c r="G250" i="4"/>
  <c r="I250" i="4" s="1"/>
  <c r="O250" i="4" l="1"/>
  <c r="Q250" i="4" s="1"/>
  <c r="K250" i="4"/>
  <c r="M250" i="4" s="1"/>
  <c r="E250" i="4" l="1"/>
  <c r="C250" i="4" l="1"/>
  <c r="G251" i="4"/>
  <c r="I251" i="4" s="1"/>
  <c r="O251" i="4" l="1"/>
  <c r="Q251" i="4" s="1"/>
  <c r="K251" i="4"/>
  <c r="M251" i="4" s="1"/>
  <c r="E251" i="4" l="1"/>
  <c r="C251" i="4" l="1"/>
  <c r="G252" i="4"/>
  <c r="I252" i="4" s="1"/>
  <c r="K252" i="4" l="1"/>
  <c r="M252" i="4" s="1"/>
  <c r="O252" i="4"/>
  <c r="Q252" i="4" s="1"/>
  <c r="E252" i="4" l="1"/>
  <c r="C252" i="4" l="1"/>
  <c r="G253" i="4"/>
  <c r="I253" i="4" s="1"/>
  <c r="K253" i="4" l="1"/>
  <c r="M253" i="4" s="1"/>
  <c r="O253" i="4"/>
  <c r="Q253" i="4" s="1"/>
  <c r="E253" i="4" l="1"/>
  <c r="C253" i="4" l="1"/>
  <c r="G254" i="4"/>
  <c r="I254" i="4" s="1"/>
  <c r="O254" i="4" l="1"/>
  <c r="Q254" i="4" s="1"/>
  <c r="K254" i="4"/>
  <c r="M254" i="4" s="1"/>
  <c r="E254" i="4" l="1"/>
  <c r="C254" i="4" l="1"/>
  <c r="G255" i="4"/>
  <c r="I255" i="4" s="1"/>
  <c r="K255" i="4" l="1"/>
  <c r="M255" i="4" s="1"/>
  <c r="E255" i="4" s="1"/>
  <c r="O255" i="4"/>
  <c r="Q255" i="4" s="1"/>
  <c r="C255" i="4" l="1"/>
  <c r="G256" i="4"/>
  <c r="I256" i="4" s="1"/>
  <c r="O256" i="4" l="1"/>
  <c r="Q256" i="4" s="1"/>
  <c r="K256" i="4"/>
  <c r="M256" i="4" s="1"/>
  <c r="E256" i="4" l="1"/>
  <c r="C256" i="4" l="1"/>
  <c r="G257" i="4"/>
  <c r="I257" i="4" s="1"/>
  <c r="O257" i="4" l="1"/>
  <c r="Q257" i="4" s="1"/>
  <c r="K257" i="4"/>
  <c r="M257" i="4" s="1"/>
  <c r="E257" i="4" l="1"/>
  <c r="C257" i="4" l="1"/>
  <c r="G258" i="4"/>
  <c r="I258" i="4" s="1"/>
  <c r="K258" i="4" l="1"/>
  <c r="M258" i="4" s="1"/>
  <c r="E258" i="4" s="1"/>
  <c r="O258" i="4"/>
  <c r="Q258" i="4" s="1"/>
  <c r="C258" i="4" l="1"/>
  <c r="G259" i="4"/>
  <c r="I259" i="4" s="1"/>
  <c r="O259" i="4" l="1"/>
  <c r="Q259" i="4" s="1"/>
  <c r="K259" i="4"/>
  <c r="M259" i="4" s="1"/>
  <c r="E259" i="4" l="1"/>
  <c r="C259" i="4" l="1"/>
  <c r="G260" i="4"/>
  <c r="I260" i="4" s="1"/>
  <c r="K260" i="4" l="1"/>
  <c r="M260" i="4" s="1"/>
  <c r="O260" i="4"/>
  <c r="Q260" i="4" s="1"/>
  <c r="E260" i="4" l="1"/>
  <c r="C260" i="4" l="1"/>
  <c r="G261" i="4"/>
  <c r="I261" i="4" s="1"/>
  <c r="K261" i="4" l="1"/>
  <c r="M261" i="4" s="1"/>
  <c r="O261" i="4"/>
  <c r="Q261" i="4" s="1"/>
  <c r="E261" i="4" l="1"/>
  <c r="C261" i="4" l="1"/>
  <c r="G262" i="4"/>
  <c r="I262" i="4" s="1"/>
  <c r="K262" i="4" l="1"/>
  <c r="M262" i="4" s="1"/>
  <c r="E262" i="4" s="1"/>
  <c r="O262" i="4"/>
  <c r="Q262" i="4" s="1"/>
  <c r="C262" i="4" l="1"/>
  <c r="G263" i="4"/>
  <c r="I263" i="4" s="1"/>
  <c r="K263" i="4" l="1"/>
  <c r="M263" i="4" s="1"/>
  <c r="O263" i="4"/>
  <c r="Q263" i="4" s="1"/>
  <c r="E263" i="4" l="1"/>
  <c r="C263" i="4" l="1"/>
  <c r="G264" i="4"/>
  <c r="I264" i="4" s="1"/>
  <c r="K264" i="4" l="1"/>
  <c r="M264" i="4" s="1"/>
  <c r="O264" i="4"/>
  <c r="Q264" i="4" s="1"/>
  <c r="E264" i="4" l="1"/>
  <c r="C264" i="4" l="1"/>
  <c r="G265" i="4"/>
  <c r="I265" i="4" s="1"/>
  <c r="O265" i="4" l="1"/>
  <c r="Q265" i="4" s="1"/>
  <c r="K265" i="4"/>
  <c r="M265" i="4" s="1"/>
  <c r="E265" i="4" l="1"/>
  <c r="C265" i="4" l="1"/>
  <c r="G266" i="4"/>
  <c r="I266" i="4" s="1"/>
  <c r="K266" i="4" l="1"/>
  <c r="M266" i="4" s="1"/>
  <c r="O266" i="4"/>
  <c r="Q266" i="4" s="1"/>
  <c r="E266" i="4" l="1"/>
  <c r="C266" i="4" l="1"/>
  <c r="G267" i="4"/>
  <c r="I267" i="4" s="1"/>
  <c r="O267" i="4" l="1"/>
  <c r="Q267" i="4" s="1"/>
  <c r="K267" i="4"/>
  <c r="M267" i="4" s="1"/>
  <c r="E267" i="4" l="1"/>
  <c r="C267" i="4" l="1"/>
  <c r="G268" i="4"/>
  <c r="I268" i="4" s="1"/>
  <c r="O268" i="4" l="1"/>
  <c r="Q268" i="4" s="1"/>
  <c r="K268" i="4"/>
  <c r="M268" i="4" s="1"/>
  <c r="E268" i="4" l="1"/>
  <c r="C268" i="4" l="1"/>
  <c r="G269" i="4"/>
  <c r="I269" i="4" s="1"/>
  <c r="K269" i="4" l="1"/>
  <c r="M269" i="4" s="1"/>
  <c r="E269" i="4" s="1"/>
  <c r="O269" i="4"/>
  <c r="Q269" i="4" s="1"/>
  <c r="C269" i="4" l="1"/>
  <c r="G270" i="4"/>
  <c r="I270" i="4" s="1"/>
  <c r="K270" i="4" l="1"/>
  <c r="M270" i="4" s="1"/>
  <c r="O270" i="4"/>
  <c r="Q270" i="4" s="1"/>
  <c r="E270" i="4" l="1"/>
  <c r="C270" i="4" l="1"/>
  <c r="G271" i="4"/>
  <c r="I271" i="4" s="1"/>
  <c r="O271" i="4" l="1"/>
  <c r="Q271" i="4" s="1"/>
  <c r="K271" i="4"/>
  <c r="M271" i="4" s="1"/>
  <c r="E271" i="4" l="1"/>
  <c r="C271" i="4" l="1"/>
  <c r="G272" i="4"/>
  <c r="I272" i="4" s="1"/>
  <c r="K272" i="4" l="1"/>
  <c r="M272" i="4" s="1"/>
  <c r="O272" i="4"/>
  <c r="Q272" i="4" s="1"/>
  <c r="E272" i="4" l="1"/>
  <c r="C272" i="4" l="1"/>
  <c r="G273" i="4"/>
  <c r="I273" i="4" s="1"/>
  <c r="O273" i="4" l="1"/>
  <c r="Q273" i="4" s="1"/>
  <c r="K273" i="4"/>
  <c r="M273" i="4" s="1"/>
  <c r="E273" i="4" l="1"/>
  <c r="C273" i="4" l="1"/>
  <c r="G274" i="4"/>
  <c r="I274" i="4" s="1"/>
  <c r="K274" i="4" l="1"/>
  <c r="M274" i="4" s="1"/>
  <c r="O274" i="4"/>
  <c r="Q274" i="4" s="1"/>
  <c r="E274" i="4" l="1"/>
  <c r="C274" i="4" l="1"/>
  <c r="G275" i="4"/>
  <c r="I275" i="4" s="1"/>
  <c r="O275" i="4" l="1"/>
  <c r="Q275" i="4" s="1"/>
  <c r="K275" i="4"/>
  <c r="M275" i="4" s="1"/>
  <c r="E275" i="4" l="1"/>
  <c r="C275" i="4" l="1"/>
  <c r="G276" i="4"/>
  <c r="I276" i="4" s="1"/>
  <c r="K276" i="4" l="1"/>
  <c r="M276" i="4" s="1"/>
  <c r="O276" i="4"/>
  <c r="Q276" i="4" s="1"/>
  <c r="E276" i="4" l="1"/>
  <c r="C276" i="4" l="1"/>
  <c r="G277" i="4"/>
  <c r="I277" i="4" s="1"/>
  <c r="O277" i="4" l="1"/>
  <c r="Q277" i="4" s="1"/>
  <c r="K277" i="4"/>
  <c r="M277" i="4" s="1"/>
  <c r="E277" i="4" l="1"/>
  <c r="C277" i="4" l="1"/>
  <c r="G278" i="4"/>
  <c r="I278" i="4" s="1"/>
  <c r="K278" i="4" l="1"/>
  <c r="M278" i="4" s="1"/>
  <c r="E278" i="4" s="1"/>
  <c r="O278" i="4"/>
  <c r="Q278" i="4" s="1"/>
  <c r="C278" i="4" l="1"/>
  <c r="G279" i="4"/>
  <c r="I279" i="4" s="1"/>
  <c r="O279" i="4" l="1"/>
  <c r="Q279" i="4" s="1"/>
  <c r="K279" i="4"/>
  <c r="M279" i="4" s="1"/>
  <c r="E279" i="4" l="1"/>
  <c r="C279" i="4" l="1"/>
  <c r="G280" i="4"/>
  <c r="I280" i="4" s="1"/>
  <c r="K280" i="4" l="1"/>
  <c r="M280" i="4" s="1"/>
  <c r="O280" i="4"/>
  <c r="Q280" i="4" s="1"/>
  <c r="E280" i="4" l="1"/>
  <c r="C280" i="4" l="1"/>
  <c r="G281" i="4"/>
  <c r="I281" i="4" s="1"/>
  <c r="O281" i="4" l="1"/>
  <c r="Q281" i="4" s="1"/>
  <c r="K281" i="4"/>
  <c r="M281" i="4" s="1"/>
  <c r="E281" i="4" l="1"/>
  <c r="C281" i="4" l="1"/>
  <c r="G282" i="4"/>
  <c r="I282" i="4" s="1"/>
  <c r="O282" i="4" l="1"/>
  <c r="Q282" i="4" s="1"/>
  <c r="K282" i="4"/>
  <c r="M282" i="4" s="1"/>
  <c r="E282" i="4" l="1"/>
  <c r="C282" i="4" l="1"/>
  <c r="G283" i="4"/>
  <c r="I283" i="4" s="1"/>
  <c r="O283" i="4" l="1"/>
  <c r="Q283" i="4" s="1"/>
  <c r="K283" i="4"/>
  <c r="M283" i="4" s="1"/>
  <c r="E283" i="4" l="1"/>
  <c r="C283" i="4" l="1"/>
  <c r="G284" i="4"/>
  <c r="I284" i="4" s="1"/>
  <c r="O284" i="4" l="1"/>
  <c r="Q284" i="4" s="1"/>
  <c r="K284" i="4"/>
  <c r="M284" i="4" s="1"/>
  <c r="E284" i="4" l="1"/>
  <c r="C284" i="4" l="1"/>
  <c r="G285" i="4"/>
  <c r="I285" i="4" s="1"/>
  <c r="O285" i="4" l="1"/>
  <c r="Q285" i="4" s="1"/>
  <c r="K285" i="4"/>
  <c r="M285" i="4" s="1"/>
  <c r="E285" i="4" l="1"/>
  <c r="C285" i="4" l="1"/>
  <c r="G286" i="4"/>
  <c r="I286" i="4" s="1"/>
  <c r="K286" i="4" l="1"/>
  <c r="M286" i="4" s="1"/>
  <c r="E286" i="4" s="1"/>
  <c r="O286" i="4"/>
  <c r="Q286" i="4" s="1"/>
  <c r="C286" i="4" l="1"/>
  <c r="G287" i="4"/>
  <c r="I287" i="4" s="1"/>
  <c r="O287" i="4" l="1"/>
  <c r="Q287" i="4" s="1"/>
  <c r="K287" i="4"/>
  <c r="M287" i="4" s="1"/>
  <c r="E287" i="4" l="1"/>
  <c r="C287" i="4" l="1"/>
  <c r="G288" i="4"/>
  <c r="I288" i="4" s="1"/>
  <c r="K288" i="4" l="1"/>
  <c r="M288" i="4" s="1"/>
  <c r="O288" i="4"/>
  <c r="Q288" i="4" s="1"/>
  <c r="E288" i="4" l="1"/>
  <c r="C288" i="4" l="1"/>
  <c r="G289" i="4"/>
  <c r="I289" i="4" s="1"/>
  <c r="O289" i="4" l="1"/>
  <c r="Q289" i="4" s="1"/>
  <c r="K289" i="4"/>
  <c r="M289" i="4" s="1"/>
  <c r="E289" i="4" l="1"/>
  <c r="C289" i="4" l="1"/>
  <c r="G290" i="4"/>
  <c r="I290" i="4" s="1"/>
  <c r="O290" i="4" l="1"/>
  <c r="Q290" i="4" s="1"/>
  <c r="K290" i="4"/>
  <c r="M290" i="4" s="1"/>
  <c r="E290" i="4" l="1"/>
  <c r="C290" i="4" l="1"/>
  <c r="G291" i="4"/>
  <c r="I291" i="4" s="1"/>
  <c r="K291" i="4" l="1"/>
  <c r="M291" i="4" s="1"/>
  <c r="O291" i="4"/>
  <c r="Q291" i="4" s="1"/>
  <c r="E291" i="4" l="1"/>
  <c r="C291" i="4" l="1"/>
  <c r="G292" i="4"/>
  <c r="I292" i="4" s="1"/>
  <c r="O292" i="4" l="1"/>
  <c r="Q292" i="4" s="1"/>
  <c r="K292" i="4"/>
  <c r="M292" i="4" s="1"/>
  <c r="E292" i="4" l="1"/>
  <c r="C292" i="4" l="1"/>
  <c r="G293" i="4"/>
  <c r="I293" i="4" s="1"/>
  <c r="O293" i="4" l="1"/>
  <c r="Q293" i="4" s="1"/>
  <c r="K293" i="4"/>
  <c r="M293" i="4" s="1"/>
  <c r="E293" i="4" l="1"/>
  <c r="C293" i="4" l="1"/>
  <c r="G294" i="4"/>
  <c r="I294" i="4" s="1"/>
  <c r="K294" i="4" l="1"/>
  <c r="M294" i="4" s="1"/>
  <c r="E294" i="4" s="1"/>
  <c r="O294" i="4"/>
  <c r="Q294" i="4" s="1"/>
  <c r="C294" i="4" l="1"/>
  <c r="G295" i="4"/>
  <c r="I295" i="4" s="1"/>
  <c r="K295" i="4" l="1"/>
  <c r="M295" i="4" s="1"/>
  <c r="O295" i="4"/>
  <c r="Q295" i="4" s="1"/>
  <c r="E295" i="4" l="1"/>
  <c r="C295" i="4" l="1"/>
  <c r="G296" i="4"/>
  <c r="I296" i="4" s="1"/>
  <c r="K296" i="4" l="1"/>
  <c r="M296" i="4" s="1"/>
  <c r="O296" i="4"/>
  <c r="Q296" i="4" s="1"/>
  <c r="E296" i="4" l="1"/>
  <c r="C296" i="4" l="1"/>
  <c r="G297" i="4"/>
  <c r="I297" i="4" s="1"/>
  <c r="K297" i="4" l="1"/>
  <c r="M297" i="4" s="1"/>
  <c r="O297" i="4"/>
  <c r="Q297" i="4" s="1"/>
  <c r="E297" i="4" l="1"/>
  <c r="C297" i="4" l="1"/>
  <c r="G298" i="4"/>
  <c r="I298" i="4" s="1"/>
  <c r="K298" i="4" l="1"/>
  <c r="M298" i="4" s="1"/>
  <c r="O298" i="4"/>
  <c r="Q298" i="4" s="1"/>
  <c r="E298" i="4" l="1"/>
  <c r="C298" i="4" l="1"/>
  <c r="G299" i="4"/>
  <c r="I299" i="4" s="1"/>
  <c r="K299" i="4" l="1"/>
  <c r="M299" i="4" s="1"/>
  <c r="O299" i="4"/>
  <c r="Q299" i="4" s="1"/>
  <c r="E299" i="4" l="1"/>
  <c r="C299" i="4" l="1"/>
  <c r="G300" i="4"/>
  <c r="I300" i="4" s="1"/>
  <c r="K300" i="4" l="1"/>
  <c r="M300" i="4" s="1"/>
  <c r="E300" i="4" s="1"/>
  <c r="O300" i="4"/>
  <c r="Q300" i="4" s="1"/>
  <c r="C300" i="4" l="1"/>
  <c r="G301" i="4"/>
  <c r="I301" i="4" s="1"/>
  <c r="O301" i="4" l="1"/>
  <c r="Q301" i="4" s="1"/>
  <c r="K301" i="4"/>
  <c r="M301" i="4" s="1"/>
  <c r="E301" i="4" l="1"/>
  <c r="C301" i="4" l="1"/>
  <c r="G302" i="4"/>
  <c r="I302" i="4" s="1"/>
  <c r="O302" i="4" l="1"/>
  <c r="Q302" i="4" s="1"/>
  <c r="K302" i="4"/>
  <c r="M302" i="4" s="1"/>
  <c r="E302" i="4" l="1"/>
  <c r="C302" i="4" l="1"/>
  <c r="G303" i="4"/>
  <c r="I303" i="4" s="1"/>
  <c r="O303" i="4" l="1"/>
  <c r="Q303" i="4" s="1"/>
  <c r="K303" i="4"/>
  <c r="M303" i="4" s="1"/>
  <c r="E303" i="4" l="1"/>
  <c r="C303" i="4" l="1"/>
  <c r="G304" i="4"/>
  <c r="I304" i="4" s="1"/>
  <c r="K304" i="4" l="1"/>
  <c r="M304" i="4" s="1"/>
  <c r="E304" i="4" s="1"/>
  <c r="O304" i="4"/>
  <c r="Q304" i="4" s="1"/>
  <c r="C304" i="4" l="1"/>
  <c r="G305" i="4"/>
  <c r="I305" i="4" s="1"/>
  <c r="K305" i="4" l="1"/>
  <c r="M305" i="4" s="1"/>
  <c r="O305" i="4"/>
  <c r="Q305" i="4" s="1"/>
  <c r="E305" i="4" l="1"/>
  <c r="C305" i="4" l="1"/>
  <c r="G306" i="4"/>
  <c r="I306" i="4" s="1"/>
  <c r="K306" i="4" l="1"/>
  <c r="M306" i="4" s="1"/>
  <c r="E306" i="4" s="1"/>
  <c r="O306" i="4"/>
  <c r="Q306" i="4" s="1"/>
  <c r="C306" i="4" l="1"/>
  <c r="G307" i="4"/>
  <c r="I307" i="4" s="1"/>
  <c r="K307" i="4" l="1"/>
  <c r="M307" i="4" s="1"/>
  <c r="E307" i="4" s="1"/>
  <c r="O307" i="4"/>
  <c r="Q307" i="4" s="1"/>
  <c r="C307" i="4" l="1"/>
  <c r="G308" i="4"/>
  <c r="I308" i="4" s="1"/>
  <c r="K308" i="4" l="1"/>
  <c r="M308" i="4" s="1"/>
  <c r="O308" i="4"/>
  <c r="Q308" i="4" s="1"/>
  <c r="E308" i="4" l="1"/>
  <c r="C308" i="4" l="1"/>
  <c r="G309" i="4"/>
  <c r="I309" i="4" s="1"/>
  <c r="O309" i="4" l="1"/>
  <c r="Q309" i="4" s="1"/>
  <c r="K309" i="4"/>
  <c r="M309" i="4" s="1"/>
  <c r="E309" i="4" l="1"/>
  <c r="C309" i="4" l="1"/>
  <c r="G310" i="4"/>
  <c r="I310" i="4" s="1"/>
  <c r="O310" i="4" l="1"/>
  <c r="Q310" i="4" s="1"/>
  <c r="K310" i="4"/>
  <c r="M310" i="4" s="1"/>
  <c r="E310" i="4" l="1"/>
  <c r="C310" i="4" l="1"/>
  <c r="G311" i="4"/>
  <c r="I311" i="4" s="1"/>
  <c r="K311" i="4" l="1"/>
  <c r="M311" i="4" s="1"/>
  <c r="O311" i="4"/>
  <c r="Q311" i="4" s="1"/>
  <c r="E311" i="4" l="1"/>
  <c r="C311" i="4" l="1"/>
  <c r="G312" i="4"/>
  <c r="I312" i="4" s="1"/>
  <c r="K312" i="4" l="1"/>
  <c r="M312" i="4" s="1"/>
  <c r="E312" i="4" s="1"/>
  <c r="O312" i="4"/>
  <c r="Q312" i="4" s="1"/>
  <c r="C312" i="4" l="1"/>
  <c r="G313" i="4"/>
  <c r="I313" i="4" s="1"/>
  <c r="O313" i="4" l="1"/>
  <c r="Q313" i="4" s="1"/>
  <c r="K313" i="4"/>
  <c r="M313" i="4" s="1"/>
  <c r="E313" i="4" l="1"/>
  <c r="C313" i="4" l="1"/>
  <c r="G314" i="4"/>
  <c r="I314" i="4" s="1"/>
  <c r="K314" i="4" l="1"/>
  <c r="M314" i="4" s="1"/>
  <c r="E314" i="4" s="1"/>
  <c r="O314" i="4"/>
  <c r="Q314" i="4" s="1"/>
  <c r="C314" i="4" l="1"/>
  <c r="G315" i="4"/>
  <c r="I315" i="4" s="1"/>
  <c r="O315" i="4" l="1"/>
  <c r="Q315" i="4" s="1"/>
  <c r="K315" i="4"/>
  <c r="M315" i="4" s="1"/>
  <c r="E315" i="4" l="1"/>
  <c r="C315" i="4" l="1"/>
  <c r="G316" i="4"/>
  <c r="I316" i="4" s="1"/>
  <c r="K316" i="4" l="1"/>
  <c r="M316" i="4" s="1"/>
  <c r="O316" i="4"/>
  <c r="Q316" i="4" s="1"/>
  <c r="E316" i="4" l="1"/>
  <c r="C316" i="4" l="1"/>
  <c r="G317" i="4"/>
  <c r="I317" i="4" s="1"/>
  <c r="O317" i="4" l="1"/>
  <c r="Q317" i="4" s="1"/>
  <c r="K317" i="4"/>
  <c r="M317" i="4" s="1"/>
  <c r="E317" i="4" l="1"/>
  <c r="C317" i="4" l="1"/>
  <c r="G318" i="4"/>
  <c r="I318" i="4" s="1"/>
  <c r="O318" i="4" l="1"/>
  <c r="Q318" i="4" s="1"/>
  <c r="K318" i="4"/>
  <c r="M318" i="4" s="1"/>
  <c r="E318" i="4" l="1"/>
  <c r="C318" i="4" l="1"/>
  <c r="G319" i="4"/>
  <c r="I319" i="4" s="1"/>
  <c r="K319" i="4" l="1"/>
  <c r="M319" i="4" s="1"/>
  <c r="E319" i="4" s="1"/>
  <c r="O319" i="4"/>
  <c r="Q319" i="4" s="1"/>
  <c r="C319" i="4" l="1"/>
  <c r="G320" i="4"/>
  <c r="I320" i="4" s="1"/>
  <c r="O320" i="4" l="1"/>
  <c r="Q320" i="4" s="1"/>
  <c r="K320" i="4"/>
  <c r="M320" i="4" s="1"/>
  <c r="E320" i="4" l="1"/>
  <c r="C320" i="4" l="1"/>
  <c r="G321" i="4"/>
  <c r="I321" i="4" s="1"/>
  <c r="O321" i="4" l="1"/>
  <c r="Q321" i="4" s="1"/>
  <c r="K321" i="4"/>
  <c r="M321" i="4" s="1"/>
  <c r="E321" i="4" l="1"/>
  <c r="C321" i="4" l="1"/>
  <c r="G322" i="4"/>
  <c r="I322" i="4" s="1"/>
  <c r="K322" i="4" l="1"/>
  <c r="M322" i="4" s="1"/>
  <c r="E322" i="4" s="1"/>
  <c r="O322" i="4"/>
  <c r="Q322" i="4" s="1"/>
  <c r="C322" i="4" l="1"/>
  <c r="G323" i="4"/>
  <c r="I323" i="4" s="1"/>
  <c r="O323" i="4" l="1"/>
  <c r="Q323" i="4" s="1"/>
  <c r="K323" i="4"/>
  <c r="M323" i="4" s="1"/>
  <c r="E323" i="4" l="1"/>
  <c r="C323" i="4" l="1"/>
  <c r="G324" i="4"/>
  <c r="I324" i="4" s="1"/>
  <c r="K324" i="4" l="1"/>
  <c r="M324" i="4" s="1"/>
  <c r="E324" i="4" s="1"/>
  <c r="O324" i="4"/>
  <c r="Q324" i="4" s="1"/>
  <c r="C324" i="4" l="1"/>
  <c r="G325" i="4"/>
  <c r="I325" i="4" s="1"/>
  <c r="K325" i="4" l="1"/>
  <c r="M325" i="4" s="1"/>
  <c r="O325" i="4"/>
  <c r="Q325" i="4" s="1"/>
  <c r="E325" i="4" l="1"/>
  <c r="C325" i="4" l="1"/>
  <c r="G326" i="4"/>
  <c r="I326" i="4" s="1"/>
  <c r="O326" i="4" l="1"/>
  <c r="Q326" i="4" s="1"/>
  <c r="K326" i="4"/>
  <c r="M326" i="4" s="1"/>
  <c r="E326" i="4" l="1"/>
  <c r="C326" i="4" l="1"/>
  <c r="G327" i="4"/>
  <c r="I327" i="4" s="1"/>
  <c r="K327" i="4" l="1"/>
  <c r="M327" i="4" s="1"/>
  <c r="E327" i="4" s="1"/>
  <c r="O327" i="4"/>
  <c r="Q327" i="4" s="1"/>
  <c r="C327" i="4" l="1"/>
  <c r="G328" i="4"/>
  <c r="I328" i="4" s="1"/>
  <c r="O328" i="4" l="1"/>
  <c r="Q328" i="4" s="1"/>
  <c r="K328" i="4"/>
  <c r="M328" i="4" s="1"/>
  <c r="E328" i="4" l="1"/>
  <c r="C328" i="4" l="1"/>
  <c r="G329" i="4"/>
  <c r="I329" i="4" s="1"/>
  <c r="K329" i="4" l="1"/>
  <c r="M329" i="4" s="1"/>
  <c r="E329" i="4" s="1"/>
  <c r="O329" i="4"/>
  <c r="Q329" i="4" s="1"/>
  <c r="C329" i="4" l="1"/>
  <c r="G330" i="4"/>
  <c r="I330" i="4" s="1"/>
  <c r="K330" i="4" l="1"/>
  <c r="M330" i="4" s="1"/>
  <c r="O330" i="4"/>
  <c r="Q330" i="4" s="1"/>
  <c r="E330" i="4" l="1"/>
  <c r="C330" i="4" l="1"/>
  <c r="G331" i="4"/>
  <c r="I331" i="4" s="1"/>
  <c r="K331" i="4" l="1"/>
  <c r="M331" i="4" s="1"/>
  <c r="O331" i="4"/>
  <c r="Q331" i="4" s="1"/>
  <c r="E331" i="4" l="1"/>
  <c r="C331" i="4" l="1"/>
  <c r="G332" i="4"/>
  <c r="I332" i="4" s="1"/>
  <c r="K332" i="4" l="1"/>
  <c r="M332" i="4" s="1"/>
  <c r="E332" i="4" s="1"/>
  <c r="O332" i="4"/>
  <c r="Q332" i="4" s="1"/>
  <c r="C332" i="4" l="1"/>
  <c r="G333" i="4"/>
  <c r="I333" i="4" s="1"/>
  <c r="K333" i="4" l="1"/>
  <c r="M333" i="4" s="1"/>
  <c r="O333" i="4"/>
  <c r="Q333" i="4" s="1"/>
  <c r="E333" i="4" l="1"/>
  <c r="C333" i="4" l="1"/>
  <c r="G334" i="4"/>
  <c r="I334" i="4" s="1"/>
  <c r="O334" i="4" l="1"/>
  <c r="Q334" i="4" s="1"/>
  <c r="K334" i="4"/>
  <c r="M334" i="4" s="1"/>
  <c r="E334" i="4" l="1"/>
  <c r="C334" i="4" l="1"/>
  <c r="G335" i="4"/>
  <c r="I335" i="4" s="1"/>
  <c r="O335" i="4" l="1"/>
  <c r="Q335" i="4" s="1"/>
  <c r="K335" i="4"/>
  <c r="M335" i="4" s="1"/>
  <c r="E335" i="4" l="1"/>
  <c r="C335" i="4" l="1"/>
  <c r="G336" i="4"/>
  <c r="I336" i="4" s="1"/>
  <c r="K336" i="4" l="1"/>
  <c r="M336" i="4" s="1"/>
  <c r="O336" i="4"/>
  <c r="Q336" i="4" s="1"/>
  <c r="E336" i="4" l="1"/>
  <c r="C336" i="4" l="1"/>
  <c r="G337" i="4"/>
  <c r="I337" i="4" s="1"/>
  <c r="O337" i="4" l="1"/>
  <c r="Q337" i="4" s="1"/>
  <c r="K337" i="4"/>
  <c r="M337" i="4" s="1"/>
  <c r="E337" i="4" l="1"/>
  <c r="C337" i="4" l="1"/>
  <c r="G338" i="4"/>
  <c r="I338" i="4" s="1"/>
  <c r="K338" i="4" l="1"/>
  <c r="M338" i="4" s="1"/>
  <c r="E338" i="4" s="1"/>
  <c r="O338" i="4"/>
  <c r="Q338" i="4" s="1"/>
  <c r="C338" i="4" l="1"/>
  <c r="G339" i="4"/>
  <c r="I339" i="4" s="1"/>
  <c r="K339" i="4" l="1"/>
  <c r="M339" i="4" s="1"/>
  <c r="O339" i="4"/>
  <c r="Q339" i="4" s="1"/>
  <c r="E339" i="4" l="1"/>
  <c r="C339" i="4" l="1"/>
  <c r="G340" i="4"/>
  <c r="I340" i="4" s="1"/>
  <c r="O340" i="4" l="1"/>
  <c r="Q340" i="4" s="1"/>
  <c r="K340" i="4"/>
  <c r="M340" i="4" s="1"/>
  <c r="E340" i="4" l="1"/>
  <c r="C340" i="4" l="1"/>
  <c r="G341" i="4"/>
  <c r="I341" i="4" s="1"/>
  <c r="O341" i="4" l="1"/>
  <c r="Q341" i="4" s="1"/>
  <c r="K341" i="4"/>
  <c r="M341" i="4" s="1"/>
  <c r="E341" i="4" l="1"/>
  <c r="C341" i="4" l="1"/>
  <c r="G342" i="4"/>
  <c r="I342" i="4" s="1"/>
  <c r="O342" i="4" l="1"/>
  <c r="Q342" i="4" s="1"/>
  <c r="K342" i="4"/>
  <c r="M342" i="4" s="1"/>
  <c r="E342" i="4" l="1"/>
  <c r="C342" i="4" l="1"/>
  <c r="G343" i="4"/>
  <c r="I343" i="4" s="1"/>
  <c r="O343" i="4" l="1"/>
  <c r="Q343" i="4" s="1"/>
  <c r="K343" i="4"/>
  <c r="M343" i="4" s="1"/>
  <c r="E343" i="4" l="1"/>
  <c r="C343" i="4" l="1"/>
  <c r="G344" i="4"/>
  <c r="I344" i="4" s="1"/>
  <c r="O344" i="4" l="1"/>
  <c r="Q344" i="4" s="1"/>
  <c r="K344" i="4"/>
  <c r="M344" i="4" s="1"/>
  <c r="E344" i="4" l="1"/>
  <c r="C344" i="4" l="1"/>
  <c r="G345" i="4"/>
  <c r="I345" i="4" s="1"/>
  <c r="O345" i="4" l="1"/>
  <c r="Q345" i="4" s="1"/>
  <c r="K345" i="4"/>
  <c r="M345" i="4" s="1"/>
  <c r="E345" i="4" l="1"/>
  <c r="C345" i="4" l="1"/>
  <c r="G346" i="4"/>
  <c r="I346" i="4" s="1"/>
  <c r="K346" i="4" l="1"/>
  <c r="M346" i="4" s="1"/>
  <c r="E346" i="4" s="1"/>
  <c r="O346" i="4"/>
  <c r="Q346" i="4" s="1"/>
  <c r="C346" i="4" l="1"/>
  <c r="G347" i="4"/>
  <c r="I347" i="4" s="1"/>
  <c r="O347" i="4" l="1"/>
  <c r="Q347" i="4" s="1"/>
  <c r="K347" i="4"/>
  <c r="M347" i="4" s="1"/>
  <c r="E347" i="4" l="1"/>
  <c r="C347" i="4" l="1"/>
  <c r="G348" i="4"/>
  <c r="I348" i="4" s="1"/>
  <c r="K348" i="4" l="1"/>
  <c r="M348" i="4" s="1"/>
  <c r="E348" i="4" s="1"/>
  <c r="O348" i="4"/>
  <c r="Q348" i="4" s="1"/>
  <c r="C348" i="4" l="1"/>
  <c r="G349" i="4"/>
  <c r="I349" i="4" s="1"/>
  <c r="K349" i="4" l="1"/>
  <c r="M349" i="4" s="1"/>
  <c r="O349" i="4"/>
  <c r="Q349" i="4" s="1"/>
  <c r="E349" i="4" l="1"/>
  <c r="C349" i="4" l="1"/>
  <c r="G350" i="4"/>
  <c r="I350" i="4" s="1"/>
  <c r="O350" i="4" l="1"/>
  <c r="Q350" i="4" s="1"/>
  <c r="K350" i="4"/>
  <c r="M350" i="4" s="1"/>
  <c r="E350" i="4" l="1"/>
  <c r="C350" i="4" l="1"/>
  <c r="G351" i="4"/>
  <c r="I351" i="4" s="1"/>
  <c r="O351" i="4" l="1"/>
  <c r="Q351" i="4" s="1"/>
  <c r="K351" i="4"/>
  <c r="M351" i="4" s="1"/>
  <c r="E351" i="4" l="1"/>
  <c r="C351" i="4" l="1"/>
  <c r="G352" i="4"/>
  <c r="I352" i="4" s="1"/>
  <c r="K352" i="4" l="1"/>
  <c r="M352" i="4" s="1"/>
  <c r="E352" i="4" s="1"/>
  <c r="O352" i="4"/>
  <c r="Q352" i="4" s="1"/>
  <c r="C352" i="4" l="1"/>
  <c r="G353" i="4"/>
  <c r="I353" i="4" s="1"/>
  <c r="O353" i="4" l="1"/>
  <c r="Q353" i="4" s="1"/>
  <c r="K353" i="4"/>
  <c r="M353" i="4" s="1"/>
  <c r="E353" i="4" l="1"/>
  <c r="C353" i="4" l="1"/>
  <c r="G354" i="4"/>
  <c r="I354" i="4" s="1"/>
  <c r="K354" i="4" l="1"/>
  <c r="M354" i="4" s="1"/>
  <c r="E354" i="4" s="1"/>
  <c r="O354" i="4"/>
  <c r="Q354" i="4" s="1"/>
  <c r="C354" i="4" l="1"/>
  <c r="G355" i="4"/>
  <c r="I355" i="4" s="1"/>
  <c r="O355" i="4" l="1"/>
  <c r="Q355" i="4" s="1"/>
  <c r="K355" i="4"/>
  <c r="M355" i="4" s="1"/>
  <c r="E355" i="4" l="1"/>
  <c r="C355" i="4" l="1"/>
  <c r="G356" i="4"/>
  <c r="I356" i="4" s="1"/>
  <c r="O356" i="4" l="1"/>
  <c r="Q356" i="4" s="1"/>
  <c r="K356" i="4"/>
  <c r="M356" i="4" s="1"/>
  <c r="E356" i="4" l="1"/>
  <c r="C356" i="4" l="1"/>
  <c r="G357" i="4"/>
  <c r="I357" i="4" s="1"/>
  <c r="O357" i="4" l="1"/>
  <c r="Q357" i="4" s="1"/>
  <c r="K357" i="4"/>
  <c r="M357" i="4" s="1"/>
  <c r="E357" i="4" l="1"/>
  <c r="C357" i="4" l="1"/>
  <c r="G358" i="4"/>
  <c r="I358" i="4" s="1"/>
  <c r="O358" i="4" l="1"/>
  <c r="Q358" i="4" s="1"/>
  <c r="K358" i="4"/>
  <c r="M358" i="4" s="1"/>
  <c r="E358" i="4" l="1"/>
  <c r="C358" i="4" l="1"/>
  <c r="G359" i="4"/>
  <c r="I359" i="4" s="1"/>
  <c r="K359" i="4" l="1"/>
  <c r="M359" i="4" s="1"/>
  <c r="O359" i="4"/>
  <c r="Q359" i="4" s="1"/>
  <c r="E359" i="4" l="1"/>
  <c r="C359" i="4" l="1"/>
  <c r="G360" i="4"/>
  <c r="I360" i="4" s="1"/>
  <c r="K360" i="4" l="1"/>
  <c r="M360" i="4" s="1"/>
  <c r="O360" i="4"/>
  <c r="Q360" i="4" s="1"/>
  <c r="E360" i="4" l="1"/>
  <c r="C360" i="4" l="1"/>
  <c r="G361" i="4"/>
  <c r="I361" i="4" s="1"/>
  <c r="O361" i="4" l="1"/>
  <c r="Q361" i="4" s="1"/>
  <c r="K361" i="4"/>
  <c r="M361" i="4" s="1"/>
  <c r="E361" i="4" l="1"/>
  <c r="C361" i="4" l="1"/>
  <c r="G362" i="4"/>
  <c r="I362" i="4" s="1"/>
  <c r="O362" i="4" l="1"/>
  <c r="Q362" i="4" s="1"/>
  <c r="K362" i="4"/>
  <c r="M362" i="4" s="1"/>
  <c r="E362" i="4" l="1"/>
  <c r="C362" i="4" l="1"/>
  <c r="G363" i="4"/>
  <c r="I363" i="4" s="1"/>
  <c r="K363" i="4" l="1"/>
  <c r="M363" i="4" s="1"/>
  <c r="O363" i="4"/>
  <c r="Q363" i="4" s="1"/>
  <c r="E363" i="4" l="1"/>
  <c r="C363" i="4" l="1"/>
  <c r="G364" i="4"/>
  <c r="I364" i="4" s="1"/>
  <c r="K364" i="4" l="1"/>
  <c r="M364" i="4" s="1"/>
  <c r="O364" i="4"/>
  <c r="Q364" i="4" s="1"/>
  <c r="E364" i="4" l="1"/>
  <c r="C364" i="4" l="1"/>
  <c r="G365" i="4"/>
  <c r="I365" i="4" s="1"/>
  <c r="K365" i="4" l="1"/>
  <c r="M365" i="4" s="1"/>
  <c r="O365" i="4"/>
  <c r="Q365" i="4" s="1"/>
  <c r="E365" i="4" l="1"/>
  <c r="C365" i="4" l="1"/>
  <c r="G366" i="4"/>
  <c r="I366" i="4" s="1"/>
  <c r="O366" i="4" l="1"/>
  <c r="Q366" i="4" s="1"/>
  <c r="K366" i="4"/>
  <c r="M366" i="4" s="1"/>
  <c r="E366" i="4" l="1"/>
  <c r="C366" i="4" l="1"/>
  <c r="G367" i="4"/>
  <c r="I367" i="4" s="1"/>
  <c r="O367" i="4" l="1"/>
  <c r="Q367" i="4" s="1"/>
  <c r="K367" i="4"/>
  <c r="M367" i="4" s="1"/>
  <c r="E367" i="4" l="1"/>
  <c r="C367" i="4" l="1"/>
  <c r="G368" i="4"/>
  <c r="I368" i="4" s="1"/>
  <c r="K368" i="4" l="1"/>
  <c r="M368" i="4" s="1"/>
  <c r="O368" i="4"/>
  <c r="Q368" i="4" s="1"/>
  <c r="E368" i="4" l="1"/>
  <c r="C368" i="4" l="1"/>
  <c r="G369" i="4"/>
  <c r="I369" i="4" s="1"/>
  <c r="O369" i="4" l="1"/>
  <c r="Q369" i="4" s="1"/>
  <c r="K369" i="4"/>
  <c r="M369" i="4" s="1"/>
  <c r="E369" i="4" l="1"/>
  <c r="C369" i="4" l="1"/>
  <c r="G370" i="4"/>
  <c r="I370" i="4" s="1"/>
  <c r="K370" i="4" l="1"/>
  <c r="M370" i="4" s="1"/>
  <c r="E370" i="4" s="1"/>
  <c r="C370" i="4" s="1"/>
  <c r="O370" i="4"/>
  <c r="Q370" i="4" s="1"/>
  <c r="Q41" i="4" s="1"/>
  <c r="I4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Rajas</author>
  </authors>
  <commentList>
    <comment ref="B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reported population percentage</t>
        </r>
      </text>
    </comment>
    <comment ref="A4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I4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L4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M4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P4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Q4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</commentList>
</comments>
</file>

<file path=xl/sharedStrings.xml><?xml version="1.0" encoding="utf-8"?>
<sst xmlns="http://schemas.openxmlformats.org/spreadsheetml/2006/main" count="831" uniqueCount="37">
  <si>
    <t>N =</t>
  </si>
  <si>
    <t>created by Rajas Vijay Chavadekar on Apr 24, 2020, 23:10, Pune, Maharashtra, India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</si>
  <si>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</si>
  <si>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</si>
  <si>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</si>
  <si>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b</t>
  </si>
  <si>
    <t>c</t>
  </si>
  <si>
    <t>∆</t>
  </si>
  <si>
    <t>act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</si>
  <si>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</si>
  <si>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</si>
  <si>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time</t>
  </si>
  <si>
    <t>t</t>
  </si>
  <si>
    <t>data source:</t>
  </si>
  <si>
    <t>linked.com/in/rvchavadekar</t>
  </si>
  <si>
    <t>github.com/rvcgeeks</t>
  </si>
  <si>
    <t xml:space="preserve">  predict?</t>
  </si>
  <si>
    <t>null?</t>
  </si>
  <si>
    <t>flags</t>
  </si>
  <si>
    <t>con</t>
  </si>
  <si>
    <t>max:</t>
  </si>
  <si>
    <t>p</t>
  </si>
  <si>
    <t>a</t>
  </si>
  <si>
    <t>pred if !null</t>
  </si>
  <si>
    <t>N1=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</si>
  <si>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succepted)</t>
    </r>
  </si>
  <si>
    <t>https://www.census2011.co.in/census/state/maharashtra.html</t>
  </si>
  <si>
    <t>https://phdmah.maps.arcgis.com/apps/opsdashboard/index.html#/2cc0055832264c5296890745e9ea415c</t>
  </si>
  <si>
    <t>https://en.wikipedia.org/wiki/COVID-19_pandemic_in_Maharashtra</t>
  </si>
  <si>
    <t>population source:</t>
  </si>
  <si>
    <t>model %RMSE:</t>
  </si>
  <si>
    <t>rmse:</t>
  </si>
  <si>
    <t>%error</t>
  </si>
  <si>
    <t>compare with New York State</t>
  </si>
  <si>
    <t>rep%=</t>
  </si>
  <si>
    <t>https://www.worldometers.info/coronavirus/usa/new-york/</t>
  </si>
  <si>
    <t>https://worldpopulationreview.com/states/new-york-population/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</si>
</sst>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0065FA"/>
        <bgColor indexed="64"/>
      </patternFill>
    </fill>
  </fills>
  <borders count="32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9">
    <xf numFmtId="0" fontId="0" fillId="0" borderId="0" xfId="0"/>
    <xf numFmtId="1" fontId="0" fillId="0" borderId="0" xfId="0" applyNumberFormat="1"/>
    <xf numFmtId="1" fontId="0" fillId="0" borderId="11" xfId="0" applyNumberFormat="1" applyBorder="1"/>
    <xf numFmtId="1" fontId="24" fillId="0" borderId="0" xfId="1" applyNumberFormat="1"/>
    <xf numFmtId="1" fontId="22" fillId="8" borderId="8" xfId="0" applyNumberFormat="1" applyFont="1" applyFill="1" applyBorder="1" applyAlignment="1">
      <alignment horizontal="center" vertical="center"/>
    </xf>
    <xf numFmtId="1" fontId="21" fillId="8" borderId="9" xfId="0" applyNumberFormat="1" applyFont="1" applyFill="1" applyBorder="1" applyAlignment="1">
      <alignment horizontal="center" vertical="center"/>
    </xf>
    <xf numFmtId="1" fontId="22" fillId="9" borderId="8" xfId="0" applyNumberFormat="1" applyFont="1" applyFill="1" applyBorder="1" applyAlignment="1">
      <alignment horizontal="center" vertical="center"/>
    </xf>
    <xf numFmtId="1" fontId="23" fillId="10" borderId="0" xfId="0" applyNumberFormat="1" applyFont="1" applyFill="1"/>
    <xf numFmtId="1" fontId="21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23" fillId="13" borderId="0" xfId="0" applyNumberFormat="1" applyFont="1" applyFill="1"/>
    <xf numFmtId="0" fontId="24" fillId="0" borderId="0" xfId="1"/>
    <xf numFmtId="0" fontId="0" fillId="0" borderId="11" xfId="0" applyBorder="1"/>
    <xf numFmtId="0" fontId="0" fillId="15" borderId="0" xfId="0" applyFill="1"/>
    <xf numFmtId="1" fontId="22" fillId="5" borderId="1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9" fillId="0" borderId="11" xfId="0" applyNumberFormat="1" applyFont="1" applyFill="1" applyBorder="1" applyAlignment="1">
      <alignment horizontal="right"/>
    </xf>
    <xf numFmtId="0" fontId="2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32" fillId="12" borderId="8" xfId="0" applyFont="1" applyFill="1" applyBorder="1" applyAlignment="1">
      <alignment horizontal="center" vertical="center"/>
    </xf>
    <xf numFmtId="14" fontId="28" fillId="12" borderId="10" xfId="0" applyNumberFormat="1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Border="1" applyAlignment="1">
      <alignment horizontal="center" vertical="center"/>
    </xf>
    <xf numFmtId="0" fontId="31" fillId="11" borderId="10" xfId="0" applyFont="1" applyFill="1" applyBorder="1" applyAlignment="1">
      <alignment horizontal="center"/>
    </xf>
    <xf numFmtId="1" fontId="23" fillId="8" borderId="0" xfId="0" applyNumberFormat="1" applyFont="1" applyFill="1"/>
    <xf numFmtId="1" fontId="23" fillId="9" borderId="0" xfId="0" applyNumberFormat="1" applyFont="1" applyFill="1"/>
    <xf numFmtId="1" fontId="34" fillId="0" borderId="0" xfId="1" applyNumberFormat="1" applyFont="1"/>
    <xf numFmtId="0" fontId="34" fillId="0" borderId="0" xfId="1" applyFont="1"/>
    <xf numFmtId="0" fontId="16" fillId="0" borderId="11" xfId="0" applyFont="1" applyBorder="1"/>
    <xf numFmtId="0" fontId="17" fillId="0" borderId="11" xfId="0" applyFont="1" applyBorder="1"/>
    <xf numFmtId="0" fontId="17" fillId="0" borderId="11" xfId="0" applyFont="1" applyFill="1" applyBorder="1"/>
    <xf numFmtId="0" fontId="0" fillId="0" borderId="11" xfId="0" applyFill="1" applyBorder="1"/>
    <xf numFmtId="0" fontId="16" fillId="0" borderId="11" xfId="0" applyFont="1" applyFill="1" applyBorder="1"/>
    <xf numFmtId="0" fontId="28" fillId="11" borderId="10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/>
    </xf>
    <xf numFmtId="0" fontId="28" fillId="11" borderId="8" xfId="0" applyFont="1" applyFill="1" applyBorder="1" applyAlignment="1">
      <alignment horizontal="center" vertical="center"/>
    </xf>
    <xf numFmtId="0" fontId="35" fillId="0" borderId="0" xfId="0" applyFont="1" applyFill="1"/>
    <xf numFmtId="0" fontId="15" fillId="0" borderId="11" xfId="0" applyFont="1" applyFill="1" applyBorder="1"/>
    <xf numFmtId="0" fontId="29" fillId="4" borderId="19" xfId="0" applyNumberFormat="1" applyFont="1" applyFill="1" applyBorder="1" applyAlignment="1">
      <alignment horizontal="center" vertical="center"/>
    </xf>
    <xf numFmtId="0" fontId="29" fillId="4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0" fillId="0" borderId="0" xfId="0" applyNumberFormat="1" applyFont="1" applyFill="1" applyBorder="1" applyAlignment="1">
      <alignment horizontal="center" vertical="center"/>
    </xf>
    <xf numFmtId="164" fontId="29" fillId="4" borderId="10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vertical="center"/>
    </xf>
    <xf numFmtId="0" fontId="19" fillId="0" borderId="21" xfId="0" applyNumberFormat="1" applyFont="1" applyFill="1" applyBorder="1" applyAlignment="1">
      <alignment horizontal="right"/>
    </xf>
    <xf numFmtId="1" fontId="0" fillId="0" borderId="21" xfId="0" applyNumberFormat="1" applyBorder="1"/>
    <xf numFmtId="0" fontId="17" fillId="0" borderId="21" xfId="0" applyFont="1" applyBorder="1"/>
    <xf numFmtId="0" fontId="16" fillId="0" borderId="21" xfId="0" applyFont="1" applyBorder="1"/>
    <xf numFmtId="0" fontId="0" fillId="0" borderId="21" xfId="0" applyFill="1" applyBorder="1"/>
    <xf numFmtId="0" fontId="0" fillId="0" borderId="0" xfId="0" applyFill="1" applyBorder="1"/>
    <xf numFmtId="1" fontId="29" fillId="8" borderId="10" xfId="0" applyNumberFormat="1" applyFont="1" applyFill="1" applyBorder="1" applyAlignment="1">
      <alignment horizontal="center" vertical="center"/>
    </xf>
    <xf numFmtId="1" fontId="29" fillId="9" borderId="10" xfId="0" applyNumberFormat="1" applyFont="1" applyFill="1" applyBorder="1" applyAlignment="1">
      <alignment horizontal="center" vertical="center"/>
    </xf>
    <xf numFmtId="22" fontId="3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right"/>
    </xf>
    <xf numFmtId="1" fontId="27" fillId="0" borderId="0" xfId="0" applyNumberFormat="1" applyFont="1" applyFill="1" applyBorder="1" applyAlignment="1">
      <alignment horizontal="right"/>
    </xf>
    <xf numFmtId="164" fontId="39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23" fillId="0" borderId="0" xfId="0" applyNumberFormat="1" applyFont="1" applyFill="1" applyBorder="1"/>
    <xf numFmtId="0" fontId="17" fillId="0" borderId="0" xfId="0" applyFont="1" applyFill="1" applyBorder="1"/>
    <xf numFmtId="0" fontId="16" fillId="0" borderId="0" xfId="0" applyFont="1" applyFill="1" applyBorder="1"/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14" fontId="17" fillId="0" borderId="25" xfId="0" applyNumberFormat="1" applyFont="1" applyBorder="1" applyAlignment="1">
      <alignment horizontal="center"/>
    </xf>
    <xf numFmtId="0" fontId="0" fillId="0" borderId="26" xfId="0" applyBorder="1"/>
    <xf numFmtId="22" fontId="31" fillId="12" borderId="27" xfId="0" applyNumberFormat="1" applyFont="1" applyFill="1" applyBorder="1" applyAlignment="1">
      <alignment horizontal="center"/>
    </xf>
    <xf numFmtId="22" fontId="31" fillId="14" borderId="25" xfId="0" applyNumberFormat="1" applyFont="1" applyFill="1" applyBorder="1" applyAlignment="1">
      <alignment horizontal="center"/>
    </xf>
    <xf numFmtId="0" fontId="0" fillId="0" borderId="28" xfId="0" applyBorder="1"/>
    <xf numFmtId="0" fontId="0" fillId="0" borderId="22" xfId="0" applyNumberFormat="1" applyBorder="1" applyAlignment="1">
      <alignment horizontal="center"/>
    </xf>
    <xf numFmtId="0" fontId="19" fillId="0" borderId="15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9" fillId="0" borderId="25" xfId="0" applyNumberFormat="1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27" fillId="4" borderId="0" xfId="0" applyNumberFormat="1" applyFont="1" applyFill="1" applyBorder="1" applyAlignment="1">
      <alignment horizontal="right"/>
    </xf>
    <xf numFmtId="1" fontId="27" fillId="7" borderId="0" xfId="0" applyNumberFormat="1" applyFont="1" applyFill="1" applyBorder="1" applyAlignment="1">
      <alignment horizontal="right"/>
    </xf>
    <xf numFmtId="1" fontId="27" fillId="0" borderId="25" xfId="0" applyNumberFormat="1" applyFont="1" applyBorder="1"/>
    <xf numFmtId="1" fontId="14" fillId="0" borderId="0" xfId="0" applyNumberFormat="1" applyFont="1" applyAlignment="1">
      <alignment horizontal="right"/>
    </xf>
    <xf numFmtId="164" fontId="40" fillId="0" borderId="25" xfId="0" applyNumberFormat="1" applyFont="1" applyBorder="1" applyAlignment="1">
      <alignment horizontal="center"/>
    </xf>
    <xf numFmtId="0" fontId="13" fillId="0" borderId="11" xfId="0" applyFont="1" applyFill="1" applyBorder="1"/>
    <xf numFmtId="0" fontId="12" fillId="0" borderId="11" xfId="0" applyFont="1" applyFill="1" applyBorder="1"/>
    <xf numFmtId="0" fontId="41" fillId="4" borderId="8" xfId="0" applyNumberFormat="1" applyFont="1" applyFill="1" applyBorder="1" applyAlignment="1">
      <alignment horizontal="center"/>
    </xf>
    <xf numFmtId="0" fontId="11" fillId="0" borderId="11" xfId="0" applyFont="1" applyFill="1" applyBorder="1"/>
    <xf numFmtId="1" fontId="29" fillId="8" borderId="18" xfId="0" applyNumberFormat="1" applyFont="1" applyFill="1" applyBorder="1" applyAlignment="1">
      <alignment horizontal="center" vertical="center"/>
    </xf>
    <xf numFmtId="1" fontId="29" fillId="9" borderId="18" xfId="0" applyNumberFormat="1" applyFont="1" applyFill="1" applyBorder="1" applyAlignment="1">
      <alignment horizontal="center" vertical="center"/>
    </xf>
    <xf numFmtId="1" fontId="45" fillId="5" borderId="19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/>
    <xf numFmtId="1" fontId="23" fillId="16" borderId="0" xfId="0" applyNumberFormat="1" applyFont="1" applyFill="1" applyBorder="1"/>
    <xf numFmtId="1" fontId="23" fillId="6" borderId="0" xfId="0" applyNumberFormat="1" applyFont="1" applyFill="1" applyBorder="1"/>
    <xf numFmtId="1" fontId="29" fillId="5" borderId="18" xfId="0" applyNumberFormat="1" applyFont="1" applyFill="1" applyBorder="1" applyAlignment="1">
      <alignment horizontal="center" vertical="center"/>
    </xf>
    <xf numFmtId="1" fontId="29" fillId="5" borderId="10" xfId="0" applyNumberFormat="1" applyFont="1" applyFill="1" applyBorder="1" applyAlignment="1">
      <alignment horizontal="center" vertical="center"/>
    </xf>
    <xf numFmtId="1" fontId="15" fillId="0" borderId="15" xfId="0" applyNumberFormat="1" applyFont="1" applyBorder="1" applyAlignment="1">
      <alignment horizontal="right"/>
    </xf>
    <xf numFmtId="0" fontId="10" fillId="0" borderId="11" xfId="0" applyFont="1" applyFill="1" applyBorder="1"/>
    <xf numFmtId="1" fontId="44" fillId="3" borderId="0" xfId="0" applyNumberFormat="1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9" fillId="0" borderId="11" xfId="0" applyFont="1" applyBorder="1"/>
    <xf numFmtId="1" fontId="0" fillId="0" borderId="24" xfId="0" applyNumberFormat="1" applyFill="1" applyBorder="1" applyAlignment="1">
      <alignment horizontal="center"/>
    </xf>
    <xf numFmtId="164" fontId="39" fillId="0" borderId="25" xfId="0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11" xfId="0" applyNumberFormat="1" applyFill="1" applyBorder="1"/>
    <xf numFmtId="0" fontId="9" fillId="0" borderId="11" xfId="0" applyFont="1" applyFill="1" applyBorder="1"/>
    <xf numFmtId="0" fontId="8" fillId="0" borderId="11" xfId="0" applyFont="1" applyBorder="1"/>
    <xf numFmtId="0" fontId="7" fillId="0" borderId="0" xfId="0" applyFont="1"/>
    <xf numFmtId="0" fontId="40" fillId="11" borderId="24" xfId="0" applyNumberFormat="1" applyFont="1" applyFill="1" applyBorder="1" applyAlignment="1">
      <alignment horizontal="center"/>
    </xf>
    <xf numFmtId="0" fontId="0" fillId="11" borderId="0" xfId="0" applyFill="1"/>
    <xf numFmtId="0" fontId="6" fillId="0" borderId="11" xfId="0" applyFont="1" applyBorder="1"/>
    <xf numFmtId="0" fontId="5" fillId="0" borderId="11" xfId="0" applyFont="1" applyBorder="1"/>
    <xf numFmtId="0" fontId="4" fillId="0" borderId="11" xfId="0" applyFont="1" applyBorder="1"/>
    <xf numFmtId="0" fontId="4" fillId="0" borderId="11" xfId="0" applyFont="1" applyFill="1" applyBorder="1"/>
    <xf numFmtId="0" fontId="3" fillId="0" borderId="11" xfId="0" applyFont="1" applyBorder="1"/>
    <xf numFmtId="0" fontId="3" fillId="0" borderId="23" xfId="0" applyNumberFormat="1" applyFont="1" applyBorder="1" applyAlignment="1">
      <alignment horizontal="right"/>
    </xf>
    <xf numFmtId="0" fontId="3" fillId="0" borderId="25" xfId="0" applyNumberFormat="1" applyFont="1" applyBorder="1" applyAlignment="1">
      <alignment horizontal="right"/>
    </xf>
    <xf numFmtId="0" fontId="2" fillId="0" borderId="11" xfId="0" applyFont="1" applyFill="1" applyBorder="1"/>
    <xf numFmtId="165" fontId="0" fillId="0" borderId="0" xfId="0" applyNumberFormat="1"/>
    <xf numFmtId="0" fontId="2" fillId="0" borderId="11" xfId="0" applyFont="1" applyBorder="1"/>
    <xf numFmtId="0" fontId="1" fillId="0" borderId="0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31" fillId="11" borderId="16" xfId="0" applyFont="1" applyFill="1" applyBorder="1" applyAlignment="1">
      <alignment horizontal="center" vertical="center"/>
    </xf>
    <xf numFmtId="0" fontId="31" fillId="11" borderId="17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1" fillId="8" borderId="7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/>
    </xf>
    <xf numFmtId="165" fontId="27" fillId="3" borderId="0" xfId="0" applyNumberFormat="1" applyFont="1" applyFill="1" applyAlignment="1">
      <alignment horizontal="center"/>
    </xf>
    <xf numFmtId="14" fontId="33" fillId="2" borderId="20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20" fillId="3" borderId="3" xfId="0" applyNumberFormat="1" applyFont="1" applyFill="1" applyBorder="1" applyAlignment="1">
      <alignment horizontal="center" vertical="center"/>
    </xf>
    <xf numFmtId="0" fontId="20" fillId="3" borderId="4" xfId="0" applyNumberFormat="1" applyFont="1" applyFill="1" applyBorder="1" applyAlignment="1">
      <alignment horizontal="center" vertical="center"/>
    </xf>
    <xf numFmtId="14" fontId="18" fillId="0" borderId="18" xfId="0" applyNumberFormat="1" applyFont="1" applyBorder="1" applyAlignment="1">
      <alignment horizontal="center"/>
    </xf>
    <xf numFmtId="14" fontId="18" fillId="0" borderId="14" xfId="0" applyNumberFormat="1" applyFont="1" applyBorder="1" applyAlignment="1">
      <alignment horizontal="center"/>
    </xf>
    <xf numFmtId="0" fontId="18" fillId="0" borderId="19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43" fillId="2" borderId="31" xfId="0" applyNumberFormat="1" applyFont="1" applyFill="1" applyBorder="1" applyAlignment="1">
      <alignment horizontal="center" vertical="center"/>
    </xf>
    <xf numFmtId="0" fontId="42" fillId="2" borderId="31" xfId="0" applyNumberFormat="1" applyFont="1" applyFill="1" applyBorder="1" applyAlignment="1">
      <alignment horizontal="center" vertical="center"/>
    </xf>
    <xf numFmtId="0" fontId="47" fillId="3" borderId="29" xfId="0" applyNumberFormat="1" applyFont="1" applyFill="1" applyBorder="1" applyAlignment="1">
      <alignment horizontal="center" vertical="center"/>
    </xf>
    <xf numFmtId="0" fontId="47" fillId="3" borderId="30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AFF9"/>
      <color rgb="FFFFFFBD"/>
      <color rgb="FFFFFF97"/>
      <color rgb="FFFFFF8B"/>
      <color rgb="FFDCB9FF"/>
      <color rgb="FF0065FA"/>
      <color rgb="FF9933FF"/>
      <color rgb="FFFFFFEB"/>
      <color rgb="FFE1FFE1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v1.2 .</a:t>
            </a:r>
          </a:p>
        </c:rich>
      </c:tx>
      <c:layout>
        <c:manualLayout>
          <c:xMode val="edge"/>
          <c:yMode val="edge"/>
          <c:x val="0.3218326963464565"/>
          <c:y val="1.574546658133940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  <c:pt idx="298">
                  <c:v>44197.75</c:v>
                </c:pt>
                <c:pt idx="299">
                  <c:v>44198.75</c:v>
                </c:pt>
                <c:pt idx="300">
                  <c:v>44199.75</c:v>
                </c:pt>
                <c:pt idx="301">
                  <c:v>44200.75</c:v>
                </c:pt>
                <c:pt idx="302">
                  <c:v>44201.75</c:v>
                </c:pt>
                <c:pt idx="303">
                  <c:v>44202.75</c:v>
                </c:pt>
                <c:pt idx="304">
                  <c:v>44203.75</c:v>
                </c:pt>
                <c:pt idx="305">
                  <c:v>44204.75</c:v>
                </c:pt>
                <c:pt idx="306">
                  <c:v>44205.75</c:v>
                </c:pt>
                <c:pt idx="307">
                  <c:v>44206.75</c:v>
                </c:pt>
                <c:pt idx="308">
                  <c:v>44207.75</c:v>
                </c:pt>
                <c:pt idx="309">
                  <c:v>44208.75</c:v>
                </c:pt>
                <c:pt idx="310">
                  <c:v>44209.75</c:v>
                </c:pt>
                <c:pt idx="311">
                  <c:v>44210.75</c:v>
                </c:pt>
                <c:pt idx="312">
                  <c:v>44211.75</c:v>
                </c:pt>
                <c:pt idx="313">
                  <c:v>44212.75</c:v>
                </c:pt>
                <c:pt idx="314">
                  <c:v>44213.75</c:v>
                </c:pt>
                <c:pt idx="315">
                  <c:v>44214.75</c:v>
                </c:pt>
                <c:pt idx="316">
                  <c:v>44215.75</c:v>
                </c:pt>
                <c:pt idx="317">
                  <c:v>44216.75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44219.75</c:v>
                </c:pt>
                <c:pt idx="321">
                  <c:v>44220.75</c:v>
                </c:pt>
                <c:pt idx="322">
                  <c:v>44221.75</c:v>
                </c:pt>
                <c:pt idx="323">
                  <c:v>44222.75</c:v>
                </c:pt>
                <c:pt idx="324">
                  <c:v>44223.75</c:v>
                </c:pt>
                <c:pt idx="325">
                  <c:v>44224.75</c:v>
                </c:pt>
                <c:pt idx="326">
                  <c:v>44225.75</c:v>
                </c:pt>
                <c:pt idx="327">
                  <c:v>44226.75</c:v>
                </c:pt>
                <c:pt idx="328">
                  <c:v>44227.75</c:v>
                </c:pt>
              </c:numCache>
            </c:numRef>
          </c:xVal>
          <c:yVal>
            <c:numRef>
              <c:f>B!$I$42:$I$1000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31</c:v>
                </c:pt>
                <c:pt idx="6">
                  <c:v>33</c:v>
                </c:pt>
                <c:pt idx="7">
                  <c:v>39</c:v>
                </c:pt>
                <c:pt idx="8">
                  <c:v>40</c:v>
                </c:pt>
                <c:pt idx="9">
                  <c:v>44</c:v>
                </c:pt>
                <c:pt idx="10">
                  <c:v>47</c:v>
                </c:pt>
                <c:pt idx="11">
                  <c:v>51</c:v>
                </c:pt>
                <c:pt idx="12">
                  <c:v>63</c:v>
                </c:pt>
                <c:pt idx="13">
                  <c:v>72</c:v>
                </c:pt>
                <c:pt idx="14">
                  <c:v>95</c:v>
                </c:pt>
                <c:pt idx="15">
                  <c:v>102</c:v>
                </c:pt>
                <c:pt idx="16">
                  <c:v>115</c:v>
                </c:pt>
                <c:pt idx="17">
                  <c:v>121</c:v>
                </c:pt>
                <c:pt idx="18">
                  <c:v>124</c:v>
                </c:pt>
                <c:pt idx="19">
                  <c:v>154</c:v>
                </c:pt>
                <c:pt idx="20">
                  <c:v>160</c:v>
                </c:pt>
                <c:pt idx="21">
                  <c:v>171</c:v>
                </c:pt>
                <c:pt idx="22">
                  <c:v>251</c:v>
                </c:pt>
                <c:pt idx="23">
                  <c:v>278</c:v>
                </c:pt>
                <c:pt idx="24">
                  <c:v>361</c:v>
                </c:pt>
                <c:pt idx="25">
                  <c:v>414</c:v>
                </c:pt>
                <c:pt idx="26">
                  <c:v>551</c:v>
                </c:pt>
                <c:pt idx="27">
                  <c:v>647</c:v>
                </c:pt>
                <c:pt idx="28">
                  <c:v>750</c:v>
                </c:pt>
                <c:pt idx="29">
                  <c:v>875</c:v>
                </c:pt>
                <c:pt idx="30">
                  <c:v>946</c:v>
                </c:pt>
                <c:pt idx="31">
                  <c:v>1142</c:v>
                </c:pt>
                <c:pt idx="32">
                  <c:v>1276</c:v>
                </c:pt>
                <c:pt idx="33">
                  <c:v>1426</c:v>
                </c:pt>
                <c:pt idx="34">
                  <c:v>1616</c:v>
                </c:pt>
                <c:pt idx="35">
                  <c:v>1946</c:v>
                </c:pt>
                <c:pt idx="36">
                  <c:v>2247</c:v>
                </c:pt>
                <c:pt idx="37">
                  <c:v>2434</c:v>
                </c:pt>
                <c:pt idx="38">
                  <c:v>2708</c:v>
                </c:pt>
                <c:pt idx="39">
                  <c:v>2788</c:v>
                </c:pt>
                <c:pt idx="40">
                  <c:v>3072</c:v>
                </c:pt>
                <c:pt idx="41">
                  <c:v>3470</c:v>
                </c:pt>
                <c:pt idx="42">
                  <c:v>3862</c:v>
                </c:pt>
                <c:pt idx="43">
                  <c:v>4245</c:v>
                </c:pt>
                <c:pt idx="44">
                  <c:v>4591</c:v>
                </c:pt>
                <c:pt idx="45">
                  <c:v>5304</c:v>
                </c:pt>
                <c:pt idx="46">
                  <c:v>5559</c:v>
                </c:pt>
                <c:pt idx="47">
                  <c:v>6229</c:v>
                </c:pt>
                <c:pt idx="48">
                  <c:v>6538</c:v>
                </c:pt>
                <c:pt idx="49">
                  <c:v>6939</c:v>
                </c:pt>
                <c:pt idx="50">
                  <c:v>7630</c:v>
                </c:pt>
                <c:pt idx="51">
                  <c:v>7890</c:v>
                </c:pt>
                <c:pt idx="52">
                  <c:v>8266</c:v>
                </c:pt>
                <c:pt idx="53">
                  <c:v>9142</c:v>
                </c:pt>
                <c:pt idx="54">
                  <c:v>9776</c:v>
                </c:pt>
                <c:pt idx="55">
                  <c:v>10312</c:v>
                </c:pt>
                <c:pt idx="56">
                  <c:v>11494</c:v>
                </c:pt>
                <c:pt idx="57">
                  <c:v>12090</c:v>
                </c:pt>
                <c:pt idx="58">
                  <c:v>13013</c:v>
                </c:pt>
                <c:pt idx="59">
                  <c:v>13979</c:v>
                </c:pt>
                <c:pt idx="60">
                  <c:v>14862</c:v>
                </c:pt>
                <c:pt idx="61">
                  <c:v>15649</c:v>
                </c:pt>
                <c:pt idx="62">
                  <c:v>17140</c:v>
                </c:pt>
                <c:pt idx="63">
                  <c:v>17747</c:v>
                </c:pt>
                <c:pt idx="64">
                  <c:v>18381</c:v>
                </c:pt>
                <c:pt idx="65">
                  <c:v>19400</c:v>
                </c:pt>
                <c:pt idx="66">
                  <c:v>20417</c:v>
                </c:pt>
                <c:pt idx="67">
                  <c:v>21469</c:v>
                </c:pt>
                <c:pt idx="68">
                  <c:v>22484</c:v>
                </c:pt>
                <c:pt idx="69">
                  <c:v>24168</c:v>
                </c:pt>
                <c:pt idx="70">
                  <c:v>25373</c:v>
                </c:pt>
                <c:pt idx="71">
                  <c:v>26173</c:v>
                </c:pt>
                <c:pt idx="72">
                  <c:v>27590</c:v>
                </c:pt>
                <c:pt idx="73">
                  <c:v>28463</c:v>
                </c:pt>
                <c:pt idx="74">
                  <c:v>30483</c:v>
                </c:pt>
                <c:pt idx="75">
                  <c:v>32210</c:v>
                </c:pt>
                <c:pt idx="76">
                  <c:v>33997</c:v>
                </c:pt>
                <c:pt idx="77">
                  <c:v>35187</c:v>
                </c:pt>
                <c:pt idx="78">
                  <c:v>36012</c:v>
                </c:pt>
                <c:pt idx="79">
                  <c:v>37133</c:v>
                </c:pt>
                <c:pt idx="80">
                  <c:v>38948</c:v>
                </c:pt>
                <c:pt idx="81">
                  <c:v>33133</c:v>
                </c:pt>
                <c:pt idx="82">
                  <c:v>34890</c:v>
                </c:pt>
                <c:pt idx="83">
                  <c:v>36041</c:v>
                </c:pt>
                <c:pt idx="84">
                  <c:v>37540</c:v>
                </c:pt>
                <c:pt idx="85">
                  <c:v>38502</c:v>
                </c:pt>
                <c:pt idx="86">
                  <c:v>39944</c:v>
                </c:pt>
                <c:pt idx="87">
                  <c:v>41402</c:v>
                </c:pt>
                <c:pt idx="88">
                  <c:v>42224</c:v>
                </c:pt>
                <c:pt idx="89">
                  <c:v>42609</c:v>
                </c:pt>
                <c:pt idx="90">
                  <c:v>43601</c:v>
                </c:pt>
                <c:pt idx="91">
                  <c:v>44385</c:v>
                </c:pt>
                <c:pt idx="92">
                  <c:v>44859</c:v>
                </c:pt>
                <c:pt idx="93">
                  <c:v>46088</c:v>
                </c:pt>
                <c:pt idx="94">
                  <c:v>47980</c:v>
                </c:pt>
                <c:pt idx="95">
                  <c:v>49155.168610286601</c:v>
                </c:pt>
                <c:pt idx="96">
                  <c:v>50357.754366859714</c:v>
                </c:pt>
                <c:pt idx="97">
                  <c:v>51588.327258785692</c:v>
                </c:pt>
                <c:pt idx="98">
                  <c:v>52847.465508250767</c:v>
                </c:pt>
                <c:pt idx="99">
                  <c:v>54135.755487497008</c:v>
                </c:pt>
                <c:pt idx="100">
                  <c:v>55453.791621037912</c:v>
                </c:pt>
                <c:pt idx="101">
                  <c:v>56802.176272313787</c:v>
                </c:pt>
                <c:pt idx="102">
                  <c:v>58181.519613914461</c:v>
                </c:pt>
                <c:pt idx="103">
                  <c:v>59592.439480464171</c:v>
                </c:pt>
                <c:pt idx="104">
                  <c:v>61035.561203229925</c:v>
                </c:pt>
                <c:pt idx="105">
                  <c:v>62511.517425480946</c:v>
                </c:pt>
                <c:pt idx="106">
                  <c:v>64020.947897592559</c:v>
                </c:pt>
                <c:pt idx="107">
                  <c:v>65564.499250853507</c:v>
                </c:pt>
                <c:pt idx="108">
                  <c:v>67142.824748900966</c:v>
                </c:pt>
                <c:pt idx="109">
                  <c:v>68756.584015672925</c:v>
                </c:pt>
                <c:pt idx="110">
                  <c:v>70406.442738732658</c:v>
                </c:pt>
                <c:pt idx="111">
                  <c:v>72093.072346785601</c:v>
                </c:pt>
                <c:pt idx="112">
                  <c:v>73817.149660174458</c:v>
                </c:pt>
                <c:pt idx="113">
                  <c:v>75579.356513104358</c:v>
                </c:pt>
                <c:pt idx="114">
                  <c:v>77380.379346316506</c:v>
                </c:pt>
                <c:pt idx="115">
                  <c:v>79220.908768895941</c:v>
                </c:pt>
                <c:pt idx="116">
                  <c:v>81101.639087867094</c:v>
                </c:pt>
                <c:pt idx="117">
                  <c:v>83023.267804200164</c:v>
                </c:pt>
                <c:pt idx="118">
                  <c:v>84986.495073821628</c:v>
                </c:pt>
                <c:pt idx="119">
                  <c:v>86992.023132194328</c:v>
                </c:pt>
                <c:pt idx="120">
                  <c:v>89040.555681006168</c:v>
                </c:pt>
                <c:pt idx="121">
                  <c:v>91132.797235482285</c:v>
                </c:pt>
                <c:pt idx="122">
                  <c:v>93269.452430813675</c:v>
                </c:pt>
                <c:pt idx="123">
                  <c:v>95451.225286175628</c:v>
                </c:pt>
                <c:pt idx="124">
                  <c:v>97678.818424793237</c:v>
                </c:pt>
                <c:pt idx="125">
                  <c:v>99952.932248497804</c:v>
                </c:pt>
                <c:pt idx="126">
                  <c:v>102274.2640652086</c:v>
                </c:pt>
                <c:pt idx="127">
                  <c:v>104643.50716776875</c:v>
                </c:pt>
                <c:pt idx="128">
                  <c:v>107061.34986256315</c:v>
                </c:pt>
                <c:pt idx="129">
                  <c:v>109528.47444634979</c:v>
                </c:pt>
                <c:pt idx="130">
                  <c:v>112045.55612974525</c:v>
                </c:pt>
                <c:pt idx="131">
                  <c:v>114613.26190581975</c:v>
                </c:pt>
                <c:pt idx="132">
                  <c:v>117232.24936227853</c:v>
                </c:pt>
                <c:pt idx="133">
                  <c:v>119903.16543573432</c:v>
                </c:pt>
                <c:pt idx="134">
                  <c:v>122626.64510661094</c:v>
                </c:pt>
                <c:pt idx="135">
                  <c:v>125403.31003326163</c:v>
                </c:pt>
                <c:pt idx="136">
                  <c:v>128233.76712393759</c:v>
                </c:pt>
                <c:pt idx="137">
                  <c:v>131118.60704530339</c:v>
                </c:pt>
                <c:pt idx="138">
                  <c:v>134058.40266626663</c:v>
                </c:pt>
                <c:pt idx="139">
                  <c:v>137053.7074359713</c:v>
                </c:pt>
                <c:pt idx="140">
                  <c:v>140105.05369489608</c:v>
                </c:pt>
                <c:pt idx="141">
                  <c:v>143212.95091810421</c:v>
                </c:pt>
                <c:pt idx="142">
                  <c:v>146377.88388980797</c:v>
                </c:pt>
                <c:pt idx="143">
                  <c:v>149600.3108085416</c:v>
                </c:pt>
                <c:pt idx="144">
                  <c:v>152880.66132238097</c:v>
                </c:pt>
                <c:pt idx="145">
                  <c:v>156219.33449380717</c:v>
                </c:pt>
                <c:pt idx="146">
                  <c:v>159616.69669398654</c:v>
                </c:pt>
                <c:pt idx="147">
                  <c:v>163073.07942643002</c:v>
                </c:pt>
                <c:pt idx="148">
                  <c:v>166588.77708020329</c:v>
                </c:pt>
                <c:pt idx="149">
                  <c:v>170164.0446130842</c:v>
                </c:pt>
                <c:pt idx="150">
                  <c:v>173799.09516530871</c:v>
                </c:pt>
                <c:pt idx="151">
                  <c:v>177494.09760480898</c:v>
                </c:pt>
                <c:pt idx="152">
                  <c:v>181249.17400513074</c:v>
                </c:pt>
                <c:pt idx="153">
                  <c:v>185064.39705751915</c:v>
                </c:pt>
                <c:pt idx="154">
                  <c:v>188939.78741898705</c:v>
                </c:pt>
                <c:pt idx="155">
                  <c:v>192875.31099852407</c:v>
                </c:pt>
                <c:pt idx="156">
                  <c:v>196870.87618397168</c:v>
                </c:pt>
                <c:pt idx="157">
                  <c:v>200926.33101247827</c:v>
                </c:pt>
                <c:pt idx="158">
                  <c:v>205041.46028785908</c:v>
                </c:pt>
                <c:pt idx="159">
                  <c:v>209215.98264861875</c:v>
                </c:pt>
                <c:pt idx="160">
                  <c:v>213449.54759085033</c:v>
                </c:pt>
                <c:pt idx="161">
                  <c:v>217741.7324507013</c:v>
                </c:pt>
                <c:pt idx="162">
                  <c:v>222092.03935159789</c:v>
                </c:pt>
                <c:pt idx="163">
                  <c:v>226499.89212193881</c:v>
                </c:pt>
                <c:pt idx="164">
                  <c:v>230964.63318951189</c:v>
                </c:pt>
                <c:pt idx="165">
                  <c:v>235485.52045944886</c:v>
                </c:pt>
                <c:pt idx="166">
                  <c:v>240061.72418311384</c:v>
                </c:pt>
                <c:pt idx="167">
                  <c:v>244692.3238259198</c:v>
                </c:pt>
                <c:pt idx="168">
                  <c:v>249376.30494268154</c:v>
                </c:pt>
                <c:pt idx="169">
                  <c:v>254112.5560697428</c:v>
                </c:pt>
                <c:pt idx="170">
                  <c:v>258899.86564375635</c:v>
                </c:pt>
                <c:pt idx="171">
                  <c:v>263736.91895764734</c:v>
                </c:pt>
                <c:pt idx="172">
                  <c:v>268622.29516494897</c:v>
                </c:pt>
                <c:pt idx="173">
                  <c:v>273554.46434436232</c:v>
                </c:pt>
                <c:pt idx="174">
                  <c:v>278531.78463705699</c:v>
                </c:pt>
                <c:pt idx="175">
                  <c:v>283552.49946989113</c:v>
                </c:pt>
                <c:pt idx="176">
                  <c:v>288614.73487838428</c:v>
                </c:pt>
                <c:pt idx="177">
                  <c:v>293716.49694392149</c:v>
                </c:pt>
                <c:pt idx="178">
                  <c:v>298855.66936029616</c:v>
                </c:pt>
                <c:pt idx="179">
                  <c:v>304030.01114530722</c:v>
                </c:pt>
                <c:pt idx="180">
                  <c:v>309237.1545137096</c:v>
                </c:pt>
                <c:pt idx="181">
                  <c:v>314474.60292836616</c:v>
                </c:pt>
                <c:pt idx="182">
                  <c:v>319739.72934696358</c:v>
                </c:pt>
                <c:pt idx="183">
                  <c:v>325029.77468212123</c:v>
                </c:pt>
                <c:pt idx="184">
                  <c:v>330341.84649314033</c:v>
                </c:pt>
                <c:pt idx="185">
                  <c:v>335672.91792799899</c:v>
                </c:pt>
                <c:pt idx="186">
                  <c:v>341019.82693449088</c:v>
                </c:pt>
                <c:pt idx="187">
                  <c:v>346379.27575962641</c:v>
                </c:pt>
                <c:pt idx="188">
                  <c:v>351747.83075655263</c:v>
                </c:pt>
                <c:pt idx="189">
                  <c:v>357121.9225182989</c:v>
                </c:pt>
                <c:pt idx="190">
                  <c:v>362497.8463576074</c:v>
                </c:pt>
                <c:pt idx="191">
                  <c:v>367871.76315195661</c:v>
                </c:pt>
                <c:pt idx="192">
                  <c:v>373239.70057262009</c:v>
                </c:pt>
                <c:pt idx="193">
                  <c:v>378597.5547162189</c:v>
                </c:pt>
                <c:pt idx="194">
                  <c:v>383941.09215671138</c:v>
                </c:pt>
                <c:pt idx="195">
                  <c:v>389265.95243511611</c:v>
                </c:pt>
                <c:pt idx="196">
                  <c:v>394567.65100347268</c:v>
                </c:pt>
                <c:pt idx="197">
                  <c:v>399841.58263860492</c:v>
                </c:pt>
                <c:pt idx="198">
                  <c:v>405083.0253401582</c:v>
                </c:pt>
                <c:pt idx="199">
                  <c:v>410287.14472612826</c:v>
                </c:pt>
                <c:pt idx="200">
                  <c:v>415448.99893768382</c:v>
                </c:pt>
                <c:pt idx="201">
                  <c:v>420563.54406350118</c:v>
                </c:pt>
                <c:pt idx="202">
                  <c:v>425625.64009207819</c:v>
                </c:pt>
                <c:pt idx="203">
                  <c:v>430630.05739857408</c:v>
                </c:pt>
                <c:pt idx="204">
                  <c:v>435571.48377063184</c:v>
                </c:pt>
                <c:pt idx="205">
                  <c:v>440444.53197538428</c:v>
                </c:pt>
                <c:pt idx="206">
                  <c:v>445243.74786742416</c:v>
                </c:pt>
                <c:pt idx="207">
                  <c:v>449963.619034943</c:v>
                </c:pt>
                <c:pt idx="208">
                  <c:v>454598.5839785136</c:v>
                </c:pt>
                <c:pt idx="209">
                  <c:v>459143.04181412188</c:v>
                </c:pt>
                <c:pt idx="210">
                  <c:v>463591.36248905311</c:v>
                </c:pt>
                <c:pt idx="211">
                  <c:v>467937.89749611664</c:v>
                </c:pt>
                <c:pt idx="212">
                  <c:v>472176.99106847268</c:v>
                </c:pt>
                <c:pt idx="213">
                  <c:v>476302.99183401425</c:v>
                </c:pt>
                <c:pt idx="214">
                  <c:v>480310.2649048813</c:v>
                </c:pt>
                <c:pt idx="215">
                  <c:v>484193.20437426172</c:v>
                </c:pt>
                <c:pt idx="216">
                  <c:v>487946.24618918676</c:v>
                </c:pt>
                <c:pt idx="217">
                  <c:v>491563.88136458286</c:v>
                </c:pt>
                <c:pt idx="218">
                  <c:v>495040.66950042476</c:v>
                </c:pt>
                <c:pt idx="219">
                  <c:v>498371.25256047107</c:v>
                </c:pt>
                <c:pt idx="220">
                  <c:v>501550.36886778654</c:v>
                </c:pt>
                <c:pt idx="221">
                  <c:v>504572.86726909276</c:v>
                </c:pt>
                <c:pt idx="222">
                  <c:v>507433.72141697304</c:v>
                </c:pt>
                <c:pt idx="223">
                  <c:v>510128.04411612003</c:v>
                </c:pt>
                <c:pt idx="224">
                  <c:v>512651.10167718865</c:v>
                </c:pt>
                <c:pt idx="225">
                  <c:v>514998.32821943425</c:v>
                </c:pt>
                <c:pt idx="226">
                  <c:v>517165.33986120688</c:v>
                </c:pt>
                <c:pt idx="227">
                  <c:v>519147.94873557193</c:v>
                </c:pt>
                <c:pt idx="228">
                  <c:v>520942.17676686076</c:v>
                </c:pt>
                <c:pt idx="229">
                  <c:v>522544.26914285327</c:v>
                </c:pt>
                <c:pt idx="230">
                  <c:v>523950.70741658314</c:v>
                </c:pt>
                <c:pt idx="231">
                  <c:v>525158.22217145923</c:v>
                </c:pt>
                <c:pt idx="232">
                  <c:v>526163.80518353486</c:v>
                </c:pt>
                <c:pt idx="233">
                  <c:v>526964.72101534682</c:v>
                </c:pt>
                <c:pt idx="234">
                  <c:v>527558.51797680487</c:v>
                </c:pt>
                <c:pt idx="235">
                  <c:v>527943.03839014564</c:v>
                </c:pt>
                <c:pt idx="236">
                  <c:v>528116.42809798336</c:v>
                </c:pt>
                <c:pt idx="237">
                  <c:v>528077.14515599003</c:v>
                </c:pt>
                <c:pt idx="238">
                  <c:v>527823.96765471983</c:v>
                </c:pt>
                <c:pt idx="239">
                  <c:v>527356.00061854615</c:v>
                </c:pt>
                <c:pt idx="240">
                  <c:v>526672.68193358893</c:v>
                </c:pt>
                <c:pt idx="241">
                  <c:v>525773.78726086381</c:v>
                </c:pt>
                <c:pt idx="242">
                  <c:v>524659.43389564753</c:v>
                </c:pt>
                <c:pt idx="243">
                  <c:v>523330.08353920933</c:v>
                </c:pt>
                <c:pt idx="244">
                  <c:v>521786.54395456164</c:v>
                </c:pt>
                <c:pt idx="245">
                  <c:v>520029.96948370512</c:v>
                </c:pt>
                <c:pt idx="246">
                  <c:v>518061.86040993442</c:v>
                </c:pt>
                <c:pt idx="247">
                  <c:v>515884.06115508924</c:v>
                </c:pt>
                <c:pt idx="248">
                  <c:v>513498.7573081291</c:v>
                </c:pt>
                <c:pt idx="249">
                  <c:v>510908.47148802638</c:v>
                </c:pt>
                <c:pt idx="250">
                  <c:v>508116.05805065669</c:v>
                </c:pt>
                <c:pt idx="251">
                  <c:v>505124.69665606192</c:v>
                </c:pt>
                <c:pt idx="252">
                  <c:v>501937.88471910794</c:v>
                </c:pt>
                <c:pt idx="253">
                  <c:v>498559.42877310509</c:v>
                </c:pt>
                <c:pt idx="254">
                  <c:v>494993.43478233711</c:v>
                </c:pt>
                <c:pt idx="255">
                  <c:v>491244.29744560731</c:v>
                </c:pt>
                <c:pt idx="256">
                  <c:v>487316.688538794</c:v>
                </c:pt>
                <c:pt idx="257">
                  <c:v>483215.54434996698</c:v>
                </c:pt>
                <c:pt idx="258">
                  <c:v>478946.05226579652</c:v>
                </c:pt>
                <c:pt idx="259">
                  <c:v>474513.63657274446</c:v>
                </c:pt>
                <c:pt idx="260">
                  <c:v>469923.94354082074</c:v>
                </c:pt>
                <c:pt idx="261">
                  <c:v>465182.82586148166</c:v>
                </c:pt>
                <c:pt idx="262">
                  <c:v>460296.32651450636</c:v>
                </c:pt>
                <c:pt idx="263">
                  <c:v>455270.66214139125</c:v>
                </c:pt>
                <c:pt idx="264">
                  <c:v>450112.20600492752</c:v>
                </c:pt>
                <c:pt idx="265">
                  <c:v>444827.47061616188</c:v>
                </c:pt>
                <c:pt idx="266">
                  <c:v>439423.0901108777</c:v>
                </c:pt>
                <c:pt idx="267">
                  <c:v>433905.80245807086</c:v>
                </c:pt>
                <c:pt idx="268">
                  <c:v>428282.4315826401</c:v>
                </c:pt>
                <c:pt idx="269">
                  <c:v>422559.86948367406</c:v>
                </c:pt>
                <c:pt idx="270">
                  <c:v>416745.05842831446</c:v>
                </c:pt>
                <c:pt idx="271">
                  <c:v>410844.97329923138</c:v>
                </c:pt>
                <c:pt idx="272">
                  <c:v>404866.60417128931</c:v>
                </c:pt>
                <c:pt idx="273">
                  <c:v>398816.9391900425</c:v>
                </c:pt>
                <c:pt idx="274">
                  <c:v>392702.94782131532</c:v>
                </c:pt>
                <c:pt idx="275">
                  <c:v>386531.56453733722</c:v>
                </c:pt>
                <c:pt idx="276">
                  <c:v>380309.67300075205</c:v>
                </c:pt>
                <c:pt idx="277">
                  <c:v>374044.09080336167</c:v>
                </c:pt>
                <c:pt idx="278">
                  <c:v>367741.55481173348</c:v>
                </c:pt>
                <c:pt idx="279">
                  <c:v>361408.70716685522</c:v>
                </c:pt>
                <c:pt idx="280">
                  <c:v>355052.08197990461</c:v>
                </c:pt>
                <c:pt idx="281">
                  <c:v>348678.0927609668</c:v>
                </c:pt>
                <c:pt idx="282">
                  <c:v>342293.02061222639</c:v>
                </c:pt>
                <c:pt idx="283">
                  <c:v>335903.00321183191</c:v>
                </c:pt>
                <c:pt idx="284">
                  <c:v>329514.02460932371</c:v>
                </c:pt>
                <c:pt idx="285">
                  <c:v>323131.90584827447</c:v>
                </c:pt>
                <c:pt idx="286">
                  <c:v>316762.29642665631</c:v>
                </c:pt>
                <c:pt idx="287">
                  <c:v>310410.66660045838</c:v>
                </c:pt>
                <c:pt idx="288">
                  <c:v>304082.30053126643</c:v>
                </c:pt>
                <c:pt idx="289">
                  <c:v>297782.29027391388</c:v>
                </c:pt>
                <c:pt idx="290">
                  <c:v>291515.53059595003</c:v>
                </c:pt>
                <c:pt idx="291">
                  <c:v>285286.71461656812</c:v>
                </c:pt>
                <c:pt idx="292">
                  <c:v>279100.33024881303</c:v>
                </c:pt>
                <c:pt idx="293">
                  <c:v>272960.657425365</c:v>
                </c:pt>
                <c:pt idx="294">
                  <c:v>266871.76608497917</c:v>
                </c:pt>
                <c:pt idx="295">
                  <c:v>260837.51489376396</c:v>
                </c:pt>
                <c:pt idx="296">
                  <c:v>254861.55067290753</c:v>
                </c:pt>
                <c:pt idx="297">
                  <c:v>248947.3085022108</c:v>
                </c:pt>
                <c:pt idx="298">
                  <c:v>243098.01246685992</c:v>
                </c:pt>
                <c:pt idx="299">
                  <c:v>237316.67701326331</c:v>
                </c:pt>
                <c:pt idx="300">
                  <c:v>231606.1088784817</c:v>
                </c:pt>
                <c:pt idx="301">
                  <c:v>225968.90955678571</c:v>
                </c:pt>
                <c:pt idx="302">
                  <c:v>220407.47826617194</c:v>
                </c:pt>
                <c:pt idx="303">
                  <c:v>214924.01537724055</c:v>
                </c:pt>
                <c:pt idx="304">
                  <c:v>209520.5262666725</c:v>
                </c:pt>
                <c:pt idx="305">
                  <c:v>204198.82555762352</c:v>
                </c:pt>
                <c:pt idx="306">
                  <c:v>198960.54170965971</c:v>
                </c:pt>
                <c:pt idx="307">
                  <c:v>193807.12192137633</c:v>
                </c:pt>
                <c:pt idx="308">
                  <c:v>188739.83730954927</c:v>
                </c:pt>
                <c:pt idx="309">
                  <c:v>183759.78832954829</c:v>
                </c:pt>
                <c:pt idx="310">
                  <c:v>178867.910402774</c:v>
                </c:pt>
                <c:pt idx="311">
                  <c:v>174064.97971804769</c:v>
                </c:pt>
                <c:pt idx="312">
                  <c:v>169351.61917516569</c:v>
                </c:pt>
                <c:pt idx="313">
                  <c:v>164728.30444021014</c:v>
                </c:pt>
                <c:pt idx="314">
                  <c:v>160195.37008366926</c:v>
                </c:pt>
                <c:pt idx="315">
                  <c:v>155753.01577394438</c:v>
                </c:pt>
                <c:pt idx="316">
                  <c:v>151401.31250039389</c:v>
                </c:pt>
                <c:pt idx="317">
                  <c:v>147140.20880166997</c:v>
                </c:pt>
                <c:pt idx="318">
                  <c:v>142969.53697672943</c:v>
                </c:pt>
                <c:pt idx="319">
                  <c:v>138889.01925753138</c:v>
                </c:pt>
                <c:pt idx="320">
                  <c:v>134898.27392406177</c:v>
                </c:pt>
                <c:pt idx="321">
                  <c:v>130996.82134393559</c:v>
                </c:pt>
                <c:pt idx="322">
                  <c:v>127184.0899204132</c:v>
                </c:pt>
                <c:pt idx="323">
                  <c:v>123459.42193421938</c:v>
                </c:pt>
                <c:pt idx="324">
                  <c:v>119822.07926606401</c:v>
                </c:pt>
                <c:pt idx="325">
                  <c:v>116271.248988226</c:v>
                </c:pt>
                <c:pt idx="326">
                  <c:v>112806.04881497218</c:v>
                </c:pt>
                <c:pt idx="327">
                  <c:v>109425.53240293424</c:v>
                </c:pt>
                <c:pt idx="328">
                  <c:v>106128.69449385683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6C6-A658-3FE66C9FE0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  <c:pt idx="298">
                  <c:v>44197.75</c:v>
                </c:pt>
                <c:pt idx="299">
                  <c:v>44198.75</c:v>
                </c:pt>
                <c:pt idx="300">
                  <c:v>44199.75</c:v>
                </c:pt>
                <c:pt idx="301">
                  <c:v>44200.75</c:v>
                </c:pt>
                <c:pt idx="302">
                  <c:v>44201.75</c:v>
                </c:pt>
                <c:pt idx="303">
                  <c:v>44202.75</c:v>
                </c:pt>
                <c:pt idx="304">
                  <c:v>44203.75</c:v>
                </c:pt>
                <c:pt idx="305">
                  <c:v>44204.75</c:v>
                </c:pt>
                <c:pt idx="306">
                  <c:v>44205.75</c:v>
                </c:pt>
                <c:pt idx="307">
                  <c:v>44206.75</c:v>
                </c:pt>
                <c:pt idx="308">
                  <c:v>44207.75</c:v>
                </c:pt>
                <c:pt idx="309">
                  <c:v>44208.75</c:v>
                </c:pt>
                <c:pt idx="310">
                  <c:v>44209.75</c:v>
                </c:pt>
                <c:pt idx="311">
                  <c:v>44210.75</c:v>
                </c:pt>
                <c:pt idx="312">
                  <c:v>44211.75</c:v>
                </c:pt>
                <c:pt idx="313">
                  <c:v>44212.75</c:v>
                </c:pt>
                <c:pt idx="314">
                  <c:v>44213.75</c:v>
                </c:pt>
                <c:pt idx="315">
                  <c:v>44214.75</c:v>
                </c:pt>
                <c:pt idx="316">
                  <c:v>44215.75</c:v>
                </c:pt>
                <c:pt idx="317">
                  <c:v>44216.75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44219.75</c:v>
                </c:pt>
                <c:pt idx="321">
                  <c:v>44220.75</c:v>
                </c:pt>
                <c:pt idx="322">
                  <c:v>44221.75</c:v>
                </c:pt>
                <c:pt idx="323">
                  <c:v>44222.75</c:v>
                </c:pt>
                <c:pt idx="324">
                  <c:v>44223.75</c:v>
                </c:pt>
                <c:pt idx="325">
                  <c:v>44224.75</c:v>
                </c:pt>
                <c:pt idx="326">
                  <c:v>44225.75</c:v>
                </c:pt>
                <c:pt idx="327">
                  <c:v>44226.75</c:v>
                </c:pt>
                <c:pt idx="328">
                  <c:v>44227.75</c:v>
                </c:pt>
              </c:numCache>
            </c:numRef>
          </c:xVal>
          <c:yVal>
            <c:numRef>
              <c:f>B!$M$42:$M$1000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24</c:v>
                </c:pt>
                <c:pt idx="19">
                  <c:v>26</c:v>
                </c:pt>
                <c:pt idx="20">
                  <c:v>35</c:v>
                </c:pt>
                <c:pt idx="21">
                  <c:v>39</c:v>
                </c:pt>
                <c:pt idx="22">
                  <c:v>39</c:v>
                </c:pt>
                <c:pt idx="23">
                  <c:v>41</c:v>
                </c:pt>
                <c:pt idx="24">
                  <c:v>42</c:v>
                </c:pt>
                <c:pt idx="25">
                  <c:v>50</c:v>
                </c:pt>
                <c:pt idx="26">
                  <c:v>52</c:v>
                </c:pt>
                <c:pt idx="27">
                  <c:v>56</c:v>
                </c:pt>
                <c:pt idx="28">
                  <c:v>66</c:v>
                </c:pt>
                <c:pt idx="29">
                  <c:v>79</c:v>
                </c:pt>
                <c:pt idx="30">
                  <c:v>117</c:v>
                </c:pt>
                <c:pt idx="31">
                  <c:v>125</c:v>
                </c:pt>
                <c:pt idx="32">
                  <c:v>188</c:v>
                </c:pt>
                <c:pt idx="33">
                  <c:v>208</c:v>
                </c:pt>
                <c:pt idx="34">
                  <c:v>217</c:v>
                </c:pt>
                <c:pt idx="35">
                  <c:v>228</c:v>
                </c:pt>
                <c:pt idx="36">
                  <c:v>259</c:v>
                </c:pt>
                <c:pt idx="37">
                  <c:v>295</c:v>
                </c:pt>
                <c:pt idx="38">
                  <c:v>300</c:v>
                </c:pt>
                <c:pt idx="39">
                  <c:v>331</c:v>
                </c:pt>
                <c:pt idx="40">
                  <c:v>365</c:v>
                </c:pt>
                <c:pt idx="41">
                  <c:v>507</c:v>
                </c:pt>
                <c:pt idx="42">
                  <c:v>572</c:v>
                </c:pt>
                <c:pt idx="43">
                  <c:v>722</c:v>
                </c:pt>
                <c:pt idx="44">
                  <c:v>789</c:v>
                </c:pt>
                <c:pt idx="45">
                  <c:v>840</c:v>
                </c:pt>
                <c:pt idx="46">
                  <c:v>957</c:v>
                </c:pt>
                <c:pt idx="47">
                  <c:v>1076</c:v>
                </c:pt>
                <c:pt idx="48">
                  <c:v>1188</c:v>
                </c:pt>
                <c:pt idx="49">
                  <c:v>1282</c:v>
                </c:pt>
                <c:pt idx="50">
                  <c:v>1288</c:v>
                </c:pt>
                <c:pt idx="51">
                  <c:v>1593</c:v>
                </c:pt>
                <c:pt idx="52">
                  <c:v>1773</c:v>
                </c:pt>
                <c:pt idx="53">
                  <c:v>1879</c:v>
                </c:pt>
                <c:pt idx="54">
                  <c:v>2000</c:v>
                </c:pt>
                <c:pt idx="55">
                  <c:v>2115</c:v>
                </c:pt>
                <c:pt idx="56">
                  <c:v>2465</c:v>
                </c:pt>
                <c:pt idx="57">
                  <c:v>2819</c:v>
                </c:pt>
                <c:pt idx="58">
                  <c:v>3094</c:v>
                </c:pt>
                <c:pt idx="59">
                  <c:v>3301</c:v>
                </c:pt>
                <c:pt idx="60">
                  <c:v>3470</c:v>
                </c:pt>
                <c:pt idx="61">
                  <c:v>3800</c:v>
                </c:pt>
                <c:pt idx="62">
                  <c:v>4199</c:v>
                </c:pt>
                <c:pt idx="63">
                  <c:v>4786</c:v>
                </c:pt>
                <c:pt idx="64">
                  <c:v>5125</c:v>
                </c:pt>
                <c:pt idx="65">
                  <c:v>5547</c:v>
                </c:pt>
                <c:pt idx="66">
                  <c:v>6089</c:v>
                </c:pt>
                <c:pt idx="67">
                  <c:v>6564</c:v>
                </c:pt>
                <c:pt idx="68">
                  <c:v>7088</c:v>
                </c:pt>
                <c:pt idx="69">
                  <c:v>7688</c:v>
                </c:pt>
                <c:pt idx="70">
                  <c:v>8437</c:v>
                </c:pt>
                <c:pt idx="71">
                  <c:v>9639</c:v>
                </c:pt>
                <c:pt idx="72">
                  <c:v>10318</c:v>
                </c:pt>
                <c:pt idx="73">
                  <c:v>11726</c:v>
                </c:pt>
                <c:pt idx="74">
                  <c:v>12583</c:v>
                </c:pt>
                <c:pt idx="75">
                  <c:v>13404</c:v>
                </c:pt>
                <c:pt idx="76">
                  <c:v>14600</c:v>
                </c:pt>
                <c:pt idx="77">
                  <c:v>15786</c:v>
                </c:pt>
                <c:pt idx="78">
                  <c:v>16954</c:v>
                </c:pt>
                <c:pt idx="79">
                  <c:v>17918</c:v>
                </c:pt>
                <c:pt idx="80">
                  <c:v>18616</c:v>
                </c:pt>
                <c:pt idx="81">
                  <c:v>26997</c:v>
                </c:pt>
                <c:pt idx="82">
                  <c:v>28081</c:v>
                </c:pt>
                <c:pt idx="83">
                  <c:v>29329</c:v>
                </c:pt>
                <c:pt idx="84">
                  <c:v>30108</c:v>
                </c:pt>
                <c:pt idx="85">
                  <c:v>31333</c:v>
                </c:pt>
                <c:pt idx="86">
                  <c:v>32329</c:v>
                </c:pt>
                <c:pt idx="87">
                  <c:v>33681</c:v>
                </c:pt>
                <c:pt idx="88">
                  <c:v>35156</c:v>
                </c:pt>
                <c:pt idx="89">
                  <c:v>37390</c:v>
                </c:pt>
                <c:pt idx="90">
                  <c:v>39314</c:v>
                </c:pt>
                <c:pt idx="91">
                  <c:v>40975</c:v>
                </c:pt>
                <c:pt idx="92">
                  <c:v>42639</c:v>
                </c:pt>
                <c:pt idx="93">
                  <c:v>44515</c:v>
                </c:pt>
                <c:pt idx="94">
                  <c:v>46078</c:v>
                </c:pt>
                <c:pt idx="95">
                  <c:v>47890.324725862221</c:v>
                </c:pt>
                <c:pt idx="96">
                  <c:v>49746.988144139199</c:v>
                </c:pt>
                <c:pt idx="97">
                  <c:v>51649.022125513926</c:v>
                </c:pt>
                <c:pt idx="98">
                  <c:v>53597.479859411527</c:v>
                </c:pt>
                <c:pt idx="99">
                  <c:v>55593.436154487499</c:v>
                </c:pt>
                <c:pt idx="100">
                  <c:v>57637.987735510593</c:v>
                </c:pt>
                <c:pt idx="101">
                  <c:v>59732.253536066826</c:v>
                </c:pt>
                <c:pt idx="102">
                  <c:v>61877.37498647863</c:v>
                </c:pt>
                <c:pt idx="103">
                  <c:v>64074.516296299953</c:v>
                </c:pt>
                <c:pt idx="104">
                  <c:v>66324.864730713452</c:v>
                </c:pt>
                <c:pt idx="105">
                  <c:v>68629.630880120123</c:v>
                </c:pt>
                <c:pt idx="106">
                  <c:v>70990.048922174465</c:v>
                </c:pt>
                <c:pt idx="107">
                  <c:v>73407.376875480084</c:v>
                </c:pt>
                <c:pt idx="108">
                  <c:v>75882.896844120827</c:v>
                </c:pt>
                <c:pt idx="109">
                  <c:v>78417.915252161649</c:v>
                </c:pt>
                <c:pt idx="110">
                  <c:v>81013.763067211257</c:v>
                </c:pt>
                <c:pt idx="111">
                  <c:v>83671.796012094928</c:v>
                </c:pt>
                <c:pt idx="112">
                  <c:v>86393.394763641278</c:v>
                </c:pt>
                <c:pt idx="113">
                  <c:v>89179.965137540683</c:v>
                </c:pt>
                <c:pt idx="114">
                  <c:v>92032.938258185823</c:v>
                </c:pt>
                <c:pt idx="115">
                  <c:v>94953.770712356258</c:v>
                </c:pt>
                <c:pt idx="116">
                  <c:v>97943.944685559487</c:v>
                </c:pt>
                <c:pt idx="117">
                  <c:v>101004.96807979001</c:v>
                </c:pt>
                <c:pt idx="118">
                  <c:v>104138.37461141612</c:v>
                </c:pt>
                <c:pt idx="119">
                  <c:v>107345.72388785135</c:v>
                </c:pt>
                <c:pt idx="120">
                  <c:v>110628.60146161333</c:v>
                </c:pt>
                <c:pt idx="121">
                  <c:v>113988.61886031857</c:v>
                </c:pt>
                <c:pt idx="122">
                  <c:v>117427.41359110545</c:v>
                </c:pt>
                <c:pt idx="123">
                  <c:v>120946.64911792206</c:v>
                </c:pt>
                <c:pt idx="124">
                  <c:v>124548.01481005832</c:v>
                </c:pt>
                <c:pt idx="125">
                  <c:v>128233.2258602443</c:v>
                </c:pt>
                <c:pt idx="126">
                  <c:v>132004.02317057946</c:v>
                </c:pt>
                <c:pt idx="127">
                  <c:v>135862.1732044988</c:v>
                </c:pt>
                <c:pt idx="128">
                  <c:v>139809.46780292492</c:v>
                </c:pt>
                <c:pt idx="129">
                  <c:v>143847.72396269624</c:v>
                </c:pt>
                <c:pt idx="130">
                  <c:v>147978.78357530484</c:v>
                </c:pt>
                <c:pt idx="131">
                  <c:v>152204.51312391981</c:v>
                </c:pt>
                <c:pt idx="132">
                  <c:v>156526.80333661661</c:v>
                </c:pt>
                <c:pt idx="133">
                  <c:v>160947.56879367691</c:v>
                </c:pt>
                <c:pt idx="134">
                  <c:v>165468.74748677033</c:v>
                </c:pt>
                <c:pt idx="135">
                  <c:v>170092.30032777687</c:v>
                </c:pt>
                <c:pt idx="136">
                  <c:v>174820.2106049585</c:v>
                </c:pt>
                <c:pt idx="137">
                  <c:v>179654.48338414062</c:v>
                </c:pt>
                <c:pt idx="138">
                  <c:v>184597.14485251825</c:v>
                </c:pt>
                <c:pt idx="139">
                  <c:v>189650.24160265978</c:v>
                </c:pt>
                <c:pt idx="140">
                  <c:v>194815.83985424176</c:v>
                </c:pt>
                <c:pt idx="141">
                  <c:v>200096.02461101336</c:v>
                </c:pt>
                <c:pt idx="142">
                  <c:v>205492.89875045783</c:v>
                </c:pt>
                <c:pt idx="143">
                  <c:v>211008.58204359285</c:v>
                </c:pt>
                <c:pt idx="144">
                  <c:v>216645.21010233043</c:v>
                </c:pt>
                <c:pt idx="145">
                  <c:v>222404.93325180243</c:v>
                </c:pt>
                <c:pt idx="146">
                  <c:v>228289.91532504925</c:v>
                </c:pt>
                <c:pt idx="147">
                  <c:v>234302.33237746815</c:v>
                </c:pt>
                <c:pt idx="148">
                  <c:v>240444.37131842339</c:v>
                </c:pt>
                <c:pt idx="149">
                  <c:v>246718.22845743599</c:v>
                </c:pt>
                <c:pt idx="150">
                  <c:v>253126.10796239317</c:v>
                </c:pt>
                <c:pt idx="151">
                  <c:v>259670.22022725234</c:v>
                </c:pt>
                <c:pt idx="152">
                  <c:v>266352.78014675714</c:v>
                </c:pt>
                <c:pt idx="153">
                  <c:v>273176.00529573846</c:v>
                </c:pt>
                <c:pt idx="154">
                  <c:v>280142.11401064019</c:v>
                </c:pt>
                <c:pt idx="155">
                  <c:v>287253.32337098895</c:v>
                </c:pt>
                <c:pt idx="156">
                  <c:v>294511.84707862011</c:v>
                </c:pt>
                <c:pt idx="157">
                  <c:v>301919.89323258016</c:v>
                </c:pt>
                <c:pt idx="158">
                  <c:v>309479.66199774761</c:v>
                </c:pt>
                <c:pt idx="159">
                  <c:v>317193.34316535335</c:v>
                </c:pt>
                <c:pt idx="160">
                  <c:v>325063.11360373709</c:v>
                </c:pt>
                <c:pt idx="161">
                  <c:v>333091.13459784881</c:v>
                </c:pt>
                <c:pt idx="162">
                  <c:v>341279.54907619598</c:v>
                </c:pt>
                <c:pt idx="163">
                  <c:v>349630.47872414783</c:v>
                </c:pt>
                <c:pt idx="164">
                  <c:v>358146.02098273858</c:v>
                </c:pt>
                <c:pt idx="165">
                  <c:v>366828.24593236233</c:v>
                </c:pt>
                <c:pt idx="166">
                  <c:v>375679.19306102558</c:v>
                </c:pt>
                <c:pt idx="167">
                  <c:v>384700.8679171179</c:v>
                </c:pt>
                <c:pt idx="168">
                  <c:v>393895.23864697845</c:v>
                </c:pt>
                <c:pt idx="169">
                  <c:v>403264.23241787701</c:v>
                </c:pt>
                <c:pt idx="170">
                  <c:v>412809.73172739206</c:v>
                </c:pt>
                <c:pt idx="171">
                  <c:v>422533.57060055668</c:v>
                </c:pt>
                <c:pt idx="172">
                  <c:v>432437.53067655605</c:v>
                </c:pt>
                <c:pt idx="173">
                  <c:v>442523.337187197</c:v>
                </c:pt>
                <c:pt idx="174">
                  <c:v>452792.6548298311</c:v>
                </c:pt>
                <c:pt idx="175">
                  <c:v>463247.08353789937</c:v>
                </c:pt>
                <c:pt idx="176">
                  <c:v>473888.15415277675</c:v>
                </c:pt>
                <c:pt idx="177">
                  <c:v>484717.32400112733</c:v>
                </c:pt>
                <c:pt idx="178">
                  <c:v>495735.97238253936</c:v>
                </c:pt>
                <c:pt idx="179">
                  <c:v>506945.39597278822</c:v>
                </c:pt>
                <c:pt idx="180">
                  <c:v>518346.80414867616</c:v>
                </c:pt>
                <c:pt idx="181">
                  <c:v>529941.31424101896</c:v>
                </c:pt>
                <c:pt idx="182">
                  <c:v>541729.94672299013</c:v>
                </c:pt>
                <c:pt idx="183">
                  <c:v>553713.62034169002</c:v>
                </c:pt>
                <c:pt idx="184">
                  <c:v>565893.14720148023</c:v>
                </c:pt>
                <c:pt idx="185">
                  <c:v>578269.2278083103</c:v>
                </c:pt>
                <c:pt idx="186">
                  <c:v>590842.44608495955</c:v>
                </c:pt>
                <c:pt idx="187">
                  <c:v>603613.26436782174</c:v>
                </c:pt>
                <c:pt idx="188">
                  <c:v>616582.01839657093</c:v>
                </c:pt>
                <c:pt idx="189">
                  <c:v>629748.91230875906</c:v>
                </c:pt>
                <c:pt idx="190">
                  <c:v>643114.01365210419</c:v>
                </c:pt>
                <c:pt idx="191">
                  <c:v>656677.24842793413</c:v>
                </c:pt>
                <c:pt idx="192">
                  <c:v>670438.39617994521</c:v>
                </c:pt>
                <c:pt idx="193">
                  <c:v>684397.08514311537</c:v>
                </c:pt>
                <c:pt idx="194">
                  <c:v>698552.78746827308</c:v>
                </c:pt>
                <c:pt idx="195">
                  <c:v>712904.81453846069</c:v>
                </c:pt>
                <c:pt idx="196">
                  <c:v>727452.31239384029</c:v>
                </c:pt>
                <c:pt idx="197">
                  <c:v>742194.25728246348</c:v>
                </c:pt>
                <c:pt idx="198">
                  <c:v>757129.45135475905</c:v>
                </c:pt>
                <c:pt idx="199">
                  <c:v>772256.51852008188</c:v>
                </c:pt>
                <c:pt idx="200">
                  <c:v>787573.90048409998</c:v>
                </c:pt>
                <c:pt idx="201">
                  <c:v>803079.8529861737</c:v>
                </c:pt>
                <c:pt idx="202">
                  <c:v>818772.44225619372</c:v>
                </c:pt>
                <c:pt idx="203">
                  <c:v>834649.54171058524</c:v>
                </c:pt>
                <c:pt idx="204">
                  <c:v>850708.82890735043</c:v>
                </c:pt>
                <c:pt idx="205">
                  <c:v>866947.78278010269</c:v>
                </c:pt>
                <c:pt idx="206">
                  <c:v>883363.68117103679</c:v>
                </c:pt>
                <c:pt idx="207">
                  <c:v>899953.59868267807</c:v>
                </c:pt>
                <c:pt idx="208">
                  <c:v>916714.40486804838</c:v>
                </c:pt>
                <c:pt idx="209">
                  <c:v>933642.76277857728</c:v>
                </c:pt>
                <c:pt idx="210">
                  <c:v>950735.12788866751</c:v>
                </c:pt>
                <c:pt idx="211">
                  <c:v>967987.74741528882</c:v>
                </c:pt>
                <c:pt idx="212">
                  <c:v>985396.66005031823</c:v>
                </c:pt>
                <c:pt idx="213">
                  <c:v>1002957.6961225715</c:v>
                </c:pt>
                <c:pt idx="214">
                  <c:v>1020666.4782055686</c:v>
                </c:pt>
                <c:pt idx="215">
                  <c:v>1038518.4221860496</c:v>
                </c:pt>
                <c:pt idx="216">
                  <c:v>1056508.7388071029</c:v>
                </c:pt>
                <c:pt idx="217">
                  <c:v>1074632.4356984894</c:v>
                </c:pt>
                <c:pt idx="218">
                  <c:v>1092884.3199053367</c:v>
                </c:pt>
                <c:pt idx="219">
                  <c:v>1111259.0009248471</c:v>
                </c:pt>
                <c:pt idx="220">
                  <c:v>1129750.8942590139</c:v>
                </c:pt>
                <c:pt idx="221">
                  <c:v>1148354.2254895696</c:v>
                </c:pt>
                <c:pt idx="222">
                  <c:v>1167063.0348795105</c:v>
                </c:pt>
                <c:pt idx="223">
                  <c:v>1185871.1825035613</c:v>
                </c:pt>
                <c:pt idx="224">
                  <c:v>1204772.3539078569</c:v>
                </c:pt>
                <c:pt idx="225">
                  <c:v>1223760.0662969558</c:v>
                </c:pt>
                <c:pt idx="226">
                  <c:v>1242827.6752440496</c:v>
                </c:pt>
                <c:pt idx="227">
                  <c:v>1261968.38191792</c:v>
                </c:pt>
                <c:pt idx="228">
                  <c:v>1281175.2408178302</c:v>
                </c:pt>
                <c:pt idx="229">
                  <c:v>1300441.1680051293</c:v>
                </c:pt>
                <c:pt idx="230">
                  <c:v>1319758.9498179122</c:v>
                </c:pt>
                <c:pt idx="231">
                  <c:v>1339121.2520526361</c:v>
                </c:pt>
                <c:pt idx="232">
                  <c:v>1358520.629594153</c:v>
                </c:pt>
                <c:pt idx="233">
                  <c:v>1377949.5364732018</c:v>
                </c:pt>
                <c:pt idx="234">
                  <c:v>1397400.3363280213</c:v>
                </c:pt>
                <c:pt idx="235">
                  <c:v>1416865.3132444276</c:v>
                </c:pt>
                <c:pt idx="236">
                  <c:v>1436336.6829464475</c:v>
                </c:pt>
                <c:pt idx="237">
                  <c:v>1455806.6043074466</c:v>
                </c:pt>
                <c:pt idx="238">
                  <c:v>1475267.1911496443</c:v>
                </c:pt>
                <c:pt idx="239">
                  <c:v>1494710.5242979878</c:v>
                </c:pt>
                <c:pt idx="240">
                  <c:v>1514128.6638525873</c:v>
                </c:pt>
                <c:pt idx="241">
                  <c:v>1533513.6616422944</c:v>
                </c:pt>
                <c:pt idx="242">
                  <c:v>1552857.5738205749</c:v>
                </c:pt>
                <c:pt idx="243">
                  <c:v>1572152.4735635731</c:v>
                </c:pt>
                <c:pt idx="244">
                  <c:v>1591390.4638292224</c:v>
                </c:pt>
                <c:pt idx="245">
                  <c:v>1610563.6901354275</c:v>
                </c:pt>
                <c:pt idx="246">
                  <c:v>1629664.3533147341</c:v>
                </c:pt>
                <c:pt idx="247">
                  <c:v>1648684.7222025327</c:v>
                </c:pt>
                <c:pt idx="248">
                  <c:v>1667617.1462157075</c:v>
                </c:pt>
                <c:pt idx="249">
                  <c:v>1686454.0677787527</c:v>
                </c:pt>
                <c:pt idx="250">
                  <c:v>1705188.0345547334</c:v>
                </c:pt>
                <c:pt idx="251">
                  <c:v>1723811.7114390775</c:v>
                </c:pt>
                <c:pt idx="252">
                  <c:v>1742317.8922750242</c:v>
                </c:pt>
                <c:pt idx="253">
                  <c:v>1760699.5112506563</c:v>
                </c:pt>
                <c:pt idx="254">
                  <c:v>1778949.6539387594</c:v>
                </c:pt>
                <c:pt idx="255">
                  <c:v>1797061.567942309</c:v>
                </c:pt>
                <c:pt idx="256">
                  <c:v>1815028.6731101535</c:v>
                </c:pt>
                <c:pt idx="257">
                  <c:v>1832844.5712894378</c:v>
                </c:pt>
                <c:pt idx="258">
                  <c:v>1850503.0555834731</c:v>
                </c:pt>
                <c:pt idx="259">
                  <c:v>1867998.1190861058</c:v>
                </c:pt>
                <c:pt idx="260">
                  <c:v>1885323.963066132</c:v>
                </c:pt>
                <c:pt idx="261">
                  <c:v>1902475.0045779457</c:v>
                </c:pt>
                <c:pt idx="262">
                  <c:v>1919445.8834773665</c:v>
                </c:pt>
                <c:pt idx="263">
                  <c:v>1936231.4688244553</c:v>
                </c:pt>
                <c:pt idx="264">
                  <c:v>1952826.8646580565</c:v>
                </c:pt>
                <c:pt idx="265">
                  <c:v>1969227.4151298073</c:v>
                </c:pt>
                <c:pt idx="266">
                  <c:v>1985428.7089883757</c:v>
                </c:pt>
                <c:pt idx="267">
                  <c:v>2001426.5834077362</c:v>
                </c:pt>
                <c:pt idx="268">
                  <c:v>2017217.1271563172</c:v>
                </c:pt>
                <c:pt idx="269">
                  <c:v>2032796.6831068611</c:v>
                </c:pt>
                <c:pt idx="270">
                  <c:v>2048161.8500897789</c:v>
                </c:pt>
                <c:pt idx="271">
                  <c:v>2063309.4840956682</c:v>
                </c:pt>
                <c:pt idx="272">
                  <c:v>2078236.6988354411</c:v>
                </c:pt>
                <c:pt idx="273">
                  <c:v>2092940.8656691918</c:v>
                </c:pt>
                <c:pt idx="274">
                  <c:v>2107419.6129174847</c:v>
                </c:pt>
                <c:pt idx="275">
                  <c:v>2121670.8245711587</c:v>
                </c:pt>
                <c:pt idx="276">
                  <c:v>2135692.6384180062</c:v>
                </c:pt>
                <c:pt idx="277">
                  <c:v>2149483.4436067757</c:v>
                </c:pt>
                <c:pt idx="278">
                  <c:v>2163041.8776708762</c:v>
                </c:pt>
                <c:pt idx="279">
                  <c:v>2176366.8230358958</c:v>
                </c:pt>
                <c:pt idx="280">
                  <c:v>2189457.4030365995</c:v>
                </c:pt>
                <c:pt idx="281">
                  <c:v>2202312.9774704333</c:v>
                </c:pt>
                <c:pt idx="282">
                  <c:v>2214933.1377157141</c:v>
                </c:pt>
                <c:pt idx="283">
                  <c:v>2227317.7014436633</c:v>
                </c:pt>
                <c:pt idx="284">
                  <c:v>2239466.7069542026</c:v>
                </c:pt>
                <c:pt idx="285">
                  <c:v>2251380.4071660102</c:v>
                </c:pt>
                <c:pt idx="286">
                  <c:v>2263059.2632917278</c:v>
                </c:pt>
                <c:pt idx="287">
                  <c:v>2274503.9382294039</c:v>
                </c:pt>
                <c:pt idx="288">
                  <c:v>2285715.2897012928</c:v>
                </c:pt>
                <c:pt idx="289">
                  <c:v>2296694.3631709819</c:v>
                </c:pt>
                <c:pt idx="290">
                  <c:v>2307442.3845695155</c:v>
                </c:pt>
                <c:pt idx="291">
                  <c:v>2317960.7528607273</c:v>
                </c:pt>
                <c:pt idx="292">
                  <c:v>2328251.0324754003</c:v>
                </c:pt>
                <c:pt idx="293">
                  <c:v>2338314.9456431414</c:v>
                </c:pt>
                <c:pt idx="294">
                  <c:v>2348154.364650019</c:v>
                </c:pt>
                <c:pt idx="295">
                  <c:v>2357771.3040490528</c:v>
                </c:pt>
                <c:pt idx="296">
                  <c:v>2367167.912849606</c:v>
                </c:pt>
                <c:pt idx="297">
                  <c:v>2376346.4667105931</c:v>
                </c:pt>
                <c:pt idx="298">
                  <c:v>2385309.3601612211</c:v>
                </c:pt>
                <c:pt idx="299">
                  <c:v>2394059.0988717214</c:v>
                </c:pt>
                <c:pt idx="300">
                  <c:v>2402598.2919952166</c:v>
                </c:pt>
                <c:pt idx="301">
                  <c:v>2410929.6446005292</c:v>
                </c:pt>
                <c:pt idx="302">
                  <c:v>2419055.9502143632</c:v>
                </c:pt>
                <c:pt idx="303">
                  <c:v>2426980.0834899074</c:v>
                </c:pt>
                <c:pt idx="304">
                  <c:v>2434704.9930175147</c:v>
                </c:pt>
                <c:pt idx="305">
                  <c:v>2442233.6942917216</c:v>
                </c:pt>
                <c:pt idx="306">
                  <c:v>2449569.2628474948</c:v>
                </c:pt>
                <c:pt idx="307">
                  <c:v>2456714.8275772394</c:v>
                </c:pt>
                <c:pt idx="308">
                  <c:v>2463673.5642387536</c:v>
                </c:pt>
                <c:pt idx="309">
                  <c:v>2470448.6891630357</c:v>
                </c:pt>
                <c:pt idx="310">
                  <c:v>2477043.4531695703</c:v>
                </c:pt>
                <c:pt idx="311">
                  <c:v>2483461.1356955073</c:v>
                </c:pt>
                <c:pt idx="312">
                  <c:v>2489705.0391439786</c:v>
                </c:pt>
                <c:pt idx="313">
                  <c:v>2495778.4834556696</c:v>
                </c:pt>
                <c:pt idx="314">
                  <c:v>2501684.8009067001</c:v>
                </c:pt>
                <c:pt idx="315">
                  <c:v>2507427.3311348571</c:v>
                </c:pt>
                <c:pt idx="316">
                  <c:v>2513009.4163952675</c:v>
                </c:pt>
                <c:pt idx="317">
                  <c:v>2518434.397045705</c:v>
                </c:pt>
                <c:pt idx="318">
                  <c:v>2523705.6072608964</c:v>
                </c:pt>
                <c:pt idx="319">
                  <c:v>2528826.3709744094</c:v>
                </c:pt>
                <c:pt idx="320">
                  <c:v>2533799.9980459996</c:v>
                </c:pt>
                <c:pt idx="321">
                  <c:v>2538629.7806516336</c:v>
                </c:pt>
                <c:pt idx="322">
                  <c:v>2543318.9898928124</c:v>
                </c:pt>
                <c:pt idx="323">
                  <c:v>2547870.8726212792</c:v>
                </c:pt>
                <c:pt idx="324">
                  <c:v>2552288.6484747157</c:v>
                </c:pt>
                <c:pt idx="325">
                  <c:v>2556575.507118593</c:v>
                </c:pt>
                <c:pt idx="326">
                  <c:v>2560734.6056889803</c:v>
                </c:pt>
                <c:pt idx="327">
                  <c:v>2564769.0664307745</c:v>
                </c:pt>
                <c:pt idx="328">
                  <c:v>2568681.9745255387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C-46C6-A658-3FE66C9FE0A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  <c:pt idx="298">
                  <c:v>44197.75</c:v>
                </c:pt>
                <c:pt idx="299">
                  <c:v>44198.75</c:v>
                </c:pt>
                <c:pt idx="300">
                  <c:v>44199.75</c:v>
                </c:pt>
                <c:pt idx="301">
                  <c:v>44200.75</c:v>
                </c:pt>
                <c:pt idx="302">
                  <c:v>44201.75</c:v>
                </c:pt>
                <c:pt idx="303">
                  <c:v>44202.75</c:v>
                </c:pt>
                <c:pt idx="304">
                  <c:v>44203.75</c:v>
                </c:pt>
                <c:pt idx="305">
                  <c:v>44204.75</c:v>
                </c:pt>
                <c:pt idx="306">
                  <c:v>44205.75</c:v>
                </c:pt>
                <c:pt idx="307">
                  <c:v>44206.75</c:v>
                </c:pt>
                <c:pt idx="308">
                  <c:v>44207.75</c:v>
                </c:pt>
                <c:pt idx="309">
                  <c:v>44208.75</c:v>
                </c:pt>
                <c:pt idx="310">
                  <c:v>44209.75</c:v>
                </c:pt>
                <c:pt idx="311">
                  <c:v>44210.75</c:v>
                </c:pt>
                <c:pt idx="312">
                  <c:v>44211.75</c:v>
                </c:pt>
                <c:pt idx="313">
                  <c:v>44212.75</c:v>
                </c:pt>
                <c:pt idx="314">
                  <c:v>44213.75</c:v>
                </c:pt>
                <c:pt idx="315">
                  <c:v>44214.75</c:v>
                </c:pt>
                <c:pt idx="316">
                  <c:v>44215.75</c:v>
                </c:pt>
                <c:pt idx="317">
                  <c:v>44216.75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44219.75</c:v>
                </c:pt>
                <c:pt idx="321">
                  <c:v>44220.75</c:v>
                </c:pt>
                <c:pt idx="322">
                  <c:v>44221.75</c:v>
                </c:pt>
                <c:pt idx="323">
                  <c:v>44222.75</c:v>
                </c:pt>
                <c:pt idx="324">
                  <c:v>44223.75</c:v>
                </c:pt>
                <c:pt idx="325">
                  <c:v>44224.75</c:v>
                </c:pt>
                <c:pt idx="326">
                  <c:v>44225.75</c:v>
                </c:pt>
                <c:pt idx="327">
                  <c:v>44226.75</c:v>
                </c:pt>
                <c:pt idx="328">
                  <c:v>44227.75</c:v>
                </c:pt>
              </c:numCache>
            </c:numRef>
          </c:xVal>
          <c:yVal>
            <c:numRef>
              <c:f>B!$Q$42:$Q$1000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26</c:v>
                </c:pt>
                <c:pt idx="26">
                  <c:v>32</c:v>
                </c:pt>
                <c:pt idx="27">
                  <c:v>45</c:v>
                </c:pt>
                <c:pt idx="28">
                  <c:v>52</c:v>
                </c:pt>
                <c:pt idx="29">
                  <c:v>64</c:v>
                </c:pt>
                <c:pt idx="30">
                  <c:v>72</c:v>
                </c:pt>
                <c:pt idx="31">
                  <c:v>97</c:v>
                </c:pt>
                <c:pt idx="32">
                  <c:v>110</c:v>
                </c:pt>
                <c:pt idx="33">
                  <c:v>127</c:v>
                </c:pt>
                <c:pt idx="34">
                  <c:v>149</c:v>
                </c:pt>
                <c:pt idx="35">
                  <c:v>160</c:v>
                </c:pt>
                <c:pt idx="36">
                  <c:v>178</c:v>
                </c:pt>
                <c:pt idx="37">
                  <c:v>187</c:v>
                </c:pt>
                <c:pt idx="38">
                  <c:v>194</c:v>
                </c:pt>
                <c:pt idx="39">
                  <c:v>201</c:v>
                </c:pt>
                <c:pt idx="40">
                  <c:v>211</c:v>
                </c:pt>
                <c:pt idx="41">
                  <c:v>223</c:v>
                </c:pt>
                <c:pt idx="42">
                  <c:v>232</c:v>
                </c:pt>
                <c:pt idx="43">
                  <c:v>251</c:v>
                </c:pt>
                <c:pt idx="44">
                  <c:v>269</c:v>
                </c:pt>
                <c:pt idx="45">
                  <c:v>283</c:v>
                </c:pt>
                <c:pt idx="46">
                  <c:v>301</c:v>
                </c:pt>
                <c:pt idx="47">
                  <c:v>323</c:v>
                </c:pt>
                <c:pt idx="48">
                  <c:v>342</c:v>
                </c:pt>
                <c:pt idx="49">
                  <c:v>369</c:v>
                </c:pt>
                <c:pt idx="50">
                  <c:v>400</c:v>
                </c:pt>
                <c:pt idx="51">
                  <c:v>432</c:v>
                </c:pt>
                <c:pt idx="52">
                  <c:v>459</c:v>
                </c:pt>
                <c:pt idx="53">
                  <c:v>485</c:v>
                </c:pt>
                <c:pt idx="54">
                  <c:v>520</c:v>
                </c:pt>
                <c:pt idx="55">
                  <c:v>547</c:v>
                </c:pt>
                <c:pt idx="56">
                  <c:v>582</c:v>
                </c:pt>
                <c:pt idx="57">
                  <c:v>616</c:v>
                </c:pt>
                <c:pt idx="58">
                  <c:v>651</c:v>
                </c:pt>
                <c:pt idx="59">
                  <c:v>694</c:v>
                </c:pt>
                <c:pt idx="60">
                  <c:v>731</c:v>
                </c:pt>
                <c:pt idx="61">
                  <c:v>779</c:v>
                </c:pt>
                <c:pt idx="62">
                  <c:v>832</c:v>
                </c:pt>
                <c:pt idx="63">
                  <c:v>868</c:v>
                </c:pt>
                <c:pt idx="64">
                  <c:v>921</c:v>
                </c:pt>
                <c:pt idx="65">
                  <c:v>975</c:v>
                </c:pt>
                <c:pt idx="66">
                  <c:v>1018</c:v>
                </c:pt>
                <c:pt idx="67">
                  <c:v>1067</c:v>
                </c:pt>
                <c:pt idx="68">
                  <c:v>1134</c:v>
                </c:pt>
                <c:pt idx="69">
                  <c:v>1197</c:v>
                </c:pt>
                <c:pt idx="70">
                  <c:v>1248</c:v>
                </c:pt>
                <c:pt idx="71">
                  <c:v>1324</c:v>
                </c:pt>
                <c:pt idx="72">
                  <c:v>1389</c:v>
                </c:pt>
                <c:pt idx="73">
                  <c:v>1453</c:v>
                </c:pt>
                <c:pt idx="74">
                  <c:v>1516</c:v>
                </c:pt>
                <c:pt idx="75">
                  <c:v>1576</c:v>
                </c:pt>
                <c:pt idx="76">
                  <c:v>1634</c:v>
                </c:pt>
                <c:pt idx="77">
                  <c:v>1694</c:v>
                </c:pt>
                <c:pt idx="78">
                  <c:v>1792</c:v>
                </c:pt>
                <c:pt idx="79">
                  <c:v>1897</c:v>
                </c:pt>
                <c:pt idx="80">
                  <c:v>1982</c:v>
                </c:pt>
                <c:pt idx="81">
                  <c:v>2098</c:v>
                </c:pt>
                <c:pt idx="82">
                  <c:v>2197</c:v>
                </c:pt>
                <c:pt idx="83">
                  <c:v>2285</c:v>
                </c:pt>
                <c:pt idx="84">
                  <c:v>2365</c:v>
                </c:pt>
                <c:pt idx="85">
                  <c:v>2465</c:v>
                </c:pt>
                <c:pt idx="86">
                  <c:v>2587</c:v>
                </c:pt>
                <c:pt idx="87">
                  <c:v>2710</c:v>
                </c:pt>
                <c:pt idx="88">
                  <c:v>2849</c:v>
                </c:pt>
                <c:pt idx="89">
                  <c:v>2969</c:v>
                </c:pt>
                <c:pt idx="90">
                  <c:v>3060</c:v>
                </c:pt>
                <c:pt idx="91">
                  <c:v>3169</c:v>
                </c:pt>
                <c:pt idx="92">
                  <c:v>3289</c:v>
                </c:pt>
                <c:pt idx="93">
                  <c:v>3438</c:v>
                </c:pt>
                <c:pt idx="94">
                  <c:v>3590</c:v>
                </c:pt>
                <c:pt idx="95">
                  <c:v>3729.3527461927715</c:v>
                </c:pt>
                <c:pt idx="96">
                  <c:v>3872.1147702386902</c:v>
                </c:pt>
                <c:pt idx="97">
                  <c:v>4018.3654144384695</c:v>
                </c:pt>
                <c:pt idx="98">
                  <c:v>4168.18566032735</c:v>
                </c:pt>
                <c:pt idx="99">
                  <c:v>4321.6581517801487</c:v>
                </c:pt>
                <c:pt idx="100">
                  <c:v>4478.867217839098</c:v>
                </c:pt>
                <c:pt idx="101">
                  <c:v>4639.8988952203517</c:v>
                </c:pt>
                <c:pt idx="102">
                  <c:v>4804.8409504525844</c:v>
                </c:pt>
                <c:pt idx="103">
                  <c:v>4973.7829015985189</c:v>
                </c:pt>
                <c:pt idx="104">
                  <c:v>5146.8160395075838</c:v>
                </c:pt>
                <c:pt idx="105">
                  <c:v>5324.0334485451167</c:v>
                </c:pt>
                <c:pt idx="106">
                  <c:v>5505.5300267406983</c:v>
                </c:pt>
                <c:pt idx="107">
                  <c:v>5691.4025052952393</c:v>
                </c:pt>
                <c:pt idx="108">
                  <c:v>5881.749467383399</c:v>
                </c:pt>
                <c:pt idx="109">
                  <c:v>6076.671366184758</c:v>
                </c:pt>
                <c:pt idx="110">
                  <c:v>6276.2705420739303</c:v>
                </c:pt>
                <c:pt idx="111">
                  <c:v>6480.6512388964484</c:v>
                </c:pt>
                <c:pt idx="112">
                  <c:v>6689.9196192538184</c:v>
                </c:pt>
                <c:pt idx="113">
                  <c:v>6904.1837787176019</c:v>
                </c:pt>
                <c:pt idx="114">
                  <c:v>7123.5537588887419</c:v>
                </c:pt>
                <c:pt idx="115">
                  <c:v>7348.141559214635</c:v>
                </c:pt>
                <c:pt idx="116">
                  <c:v>7578.0611474726275</c:v>
                </c:pt>
                <c:pt idx="117">
                  <c:v>7813.4284688247117</c:v>
                </c:pt>
                <c:pt idx="118">
                  <c:v>8054.3614533442096</c:v>
                </c:pt>
                <c:pt idx="119">
                  <c:v>8300.9800219111676</c:v>
                </c:pt>
                <c:pt idx="120">
                  <c:v>8553.4060903690424</c:v>
                </c:pt>
                <c:pt idx="121">
                  <c:v>8811.7635718310394</c:v>
                </c:pt>
                <c:pt idx="122">
                  <c:v>9076.1783770202146</c:v>
                </c:pt>
                <c:pt idx="123">
                  <c:v>9346.7784125230919</c:v>
                </c:pt>
                <c:pt idx="124">
                  <c:v>9623.6935768322128</c:v>
                </c:pt>
                <c:pt idx="125">
                  <c:v>9907.0557540485752</c:v>
                </c:pt>
                <c:pt idx="126">
                  <c:v>10196.998805110534</c:v>
                </c:pt>
                <c:pt idx="127">
                  <c:v>10493.658556411232</c:v>
                </c:pt>
                <c:pt idx="128">
                  <c:v>10797.172785662215</c:v>
                </c:pt>
                <c:pt idx="129">
                  <c:v>11107.681204856399</c:v>
                </c:pt>
                <c:pt idx="130">
                  <c:v>11425.325440179169</c:v>
                </c:pt>
                <c:pt idx="131">
                  <c:v>11750.249008712</c:v>
                </c:pt>
                <c:pt idx="132">
                  <c:v>12082.597291768659</c:v>
                </c:pt>
                <c:pt idx="133">
                  <c:v>12422.517504699821</c:v>
                </c:pt>
                <c:pt idx="134">
                  <c:v>12770.158662997803</c:v>
                </c:pt>
                <c:pt idx="135">
                  <c:v>13125.671544529076</c:v>
                </c:pt>
                <c:pt idx="136">
                  <c:v>13489.208647718373</c:v>
                </c:pt>
                <c:pt idx="137">
                  <c:v>13860.924145504505</c:v>
                </c:pt>
                <c:pt idx="138">
                  <c:v>14240.973834884499</c:v>
                </c:pt>
                <c:pt idx="139">
                  <c:v>14629.515081859419</c:v>
                </c:pt>
                <c:pt idx="140">
                  <c:v>15026.706761592235</c:v>
                </c:pt>
                <c:pt idx="141">
                  <c:v>15432.709193585359</c:v>
                </c:pt>
                <c:pt idx="142">
                  <c:v>15847.684071683178</c:v>
                </c:pt>
                <c:pt idx="143">
                  <c:v>16271.794388702816</c:v>
                </c:pt>
                <c:pt idx="144">
                  <c:v>16705.204355494843</c:v>
                </c:pt>
                <c:pt idx="145">
                  <c:v>17148.079314234452</c:v>
                </c:pt>
                <c:pt idx="146">
                  <c:v>17600.585645743016</c:v>
                </c:pt>
                <c:pt idx="147">
                  <c:v>18062.890670639816</c:v>
                </c:pt>
                <c:pt idx="148">
                  <c:v>18535.162544124218</c:v>
                </c:pt>
                <c:pt idx="149">
                  <c:v>19017.5701441897</c:v>
                </c:pt>
                <c:pt idx="150">
                  <c:v>19510.282953072961</c:v>
                </c:pt>
                <c:pt idx="151">
                  <c:v>20013.470931743872</c:v>
                </c:pt>
                <c:pt idx="152">
                  <c:v>20527.304387245455</c:v>
                </c:pt>
                <c:pt idx="153">
                  <c:v>21051.953832697218</c:v>
                </c:pt>
                <c:pt idx="154">
                  <c:v>21587.589839780398</c:v>
                </c:pt>
                <c:pt idx="155">
                  <c:v>22134.38288352971</c:v>
                </c:pt>
                <c:pt idx="156">
                  <c:v>22692.503179263422</c:v>
                </c:pt>
                <c:pt idx="157">
                  <c:v>23262.120511491783</c:v>
                </c:pt>
                <c:pt idx="158">
                  <c:v>23843.404054653303</c:v>
                </c:pt>
                <c:pt idx="159">
                  <c:v>24436.522185538997</c:v>
                </c:pt>
                <c:pt idx="160">
                  <c:v>25041.642287276682</c:v>
                </c:pt>
                <c:pt idx="161">
                  <c:v>25658.9305447607</c:v>
                </c:pt>
                <c:pt idx="162">
                  <c:v>26288.551731427153</c:v>
                </c:pt>
                <c:pt idx="163">
                  <c:v>26930.668987290934</c:v>
                </c:pt>
                <c:pt idx="164">
                  <c:v>27585.443588178565</c:v>
                </c:pt>
                <c:pt idx="165">
                  <c:v>28253.034706110178</c:v>
                </c:pt>
                <c:pt idx="166">
                  <c:v>28933.599160804937</c:v>
                </c:pt>
                <c:pt idx="167">
                  <c:v>29627.291162306832</c:v>
                </c:pt>
                <c:pt idx="168">
                  <c:v>30334.262044752271</c:v>
                </c:pt>
                <c:pt idx="169">
                  <c:v>31054.659991326964</c:v>
                </c:pt>
                <c:pt idx="170">
                  <c:v>31788.629750487693</c:v>
                </c:pt>
                <c:pt idx="171">
                  <c:v>32536.312343554364</c:v>
                </c:pt>
                <c:pt idx="172">
                  <c:v>33297.844763809502</c:v>
                </c:pt>
                <c:pt idx="173">
                  <c:v>34073.359667275872</c:v>
                </c:pt>
                <c:pt idx="174">
                  <c:v>34862.9850553785</c:v>
                </c:pt>
                <c:pt idx="175">
                  <c:v>35666.843949734619</c:v>
                </c:pt>
                <c:pt idx="176">
                  <c:v>36485.054059354399</c:v>
                </c:pt>
                <c:pt idx="177">
                  <c:v>37317.727440576222</c:v>
                </c:pt>
                <c:pt idx="178">
                  <c:v>38164.970150103232</c:v>
                </c:pt>
                <c:pt idx="179">
                  <c:v>39026.881891552359</c:v>
                </c:pt>
                <c:pt idx="180">
                  <c:v>39903.555655973258</c:v>
                </c:pt>
                <c:pt idx="181">
                  <c:v>40795.077356842339</c:v>
                </c:pt>
                <c:pt idx="182">
                  <c:v>41701.525460086334</c:v>
                </c:pt>
                <c:pt idx="183">
                  <c:v>42622.970609740296</c:v>
                </c:pt>
                <c:pt idx="184">
                  <c:v>43559.47524989683</c:v>
                </c:pt>
                <c:pt idx="185">
                  <c:v>44511.093243655851</c:v>
                </c:pt>
                <c:pt idx="186">
                  <c:v>45477.869489838027</c:v>
                </c:pt>
                <c:pt idx="187">
                  <c:v>46459.839538278997</c:v>
                </c:pt>
                <c:pt idx="188">
                  <c:v>47457.029204576225</c:v>
                </c:pt>
                <c:pt idx="189">
                  <c:v>48469.454185215043</c:v>
                </c:pt>
                <c:pt idx="190">
                  <c:v>49497.119674054942</c:v>
                </c:pt>
                <c:pt idx="191">
                  <c:v>50540.019981211532</c:v>
                </c:pt>
                <c:pt idx="192">
                  <c:v>51598.138155422777</c:v>
                </c:pt>
                <c:pt idx="193">
                  <c:v>52671.445611040632</c:v>
                </c:pt>
                <c:pt idx="194">
                  <c:v>53759.901760839966</c:v>
                </c:pt>
                <c:pt idx="195">
                  <c:v>54863.45365588578</c:v>
                </c:pt>
                <c:pt idx="196">
                  <c:v>55982.035633746367</c:v>
                </c:pt>
                <c:pt idx="197">
                  <c:v>57115.568976384384</c:v>
                </c:pt>
                <c:pt idx="198">
                  <c:v>58263.961579098679</c:v>
                </c:pt>
                <c:pt idx="199">
                  <c:v>59427.10763192724</c:v>
                </c:pt>
                <c:pt idx="200">
                  <c:v>60604.887314955093</c:v>
                </c:pt>
                <c:pt idx="201">
                  <c:v>61797.166508999988</c:v>
                </c:pt>
                <c:pt idx="202">
                  <c:v>63003.796523172598</c:v>
                </c:pt>
                <c:pt idx="203">
                  <c:v>64224.613840826634</c:v>
                </c:pt>
                <c:pt idx="204">
                  <c:v>65459.439885426866</c:v>
                </c:pt>
                <c:pt idx="205">
                  <c:v>66708.080807869264</c:v>
                </c:pt>
                <c:pt idx="206">
                  <c:v>67970.327296786883</c:v>
                </c:pt>
                <c:pt idx="207">
                  <c:v>69245.954413367159</c:v>
                </c:pt>
                <c:pt idx="208">
                  <c:v>70534.721452190701</c:v>
                </c:pt>
                <c:pt idx="209">
                  <c:v>71836.371829577678</c:v>
                </c:pt>
                <c:pt idx="210">
                  <c:v>73150.633000895861</c:v>
                </c:pt>
                <c:pt idx="211">
                  <c:v>74477.216408242966</c:v>
                </c:pt>
                <c:pt idx="212">
                  <c:v>75815.817459865881</c:v>
                </c:pt>
                <c:pt idx="213">
                  <c:v>77166.115542619547</c:v>
                </c:pt>
                <c:pt idx="214">
                  <c:v>78527.774068699058</c:v>
                </c:pt>
                <c:pt idx="215">
                  <c:v>79900.44055779968</c:v>
                </c:pt>
                <c:pt idx="216">
                  <c:v>81283.74675577064</c:v>
                </c:pt>
                <c:pt idx="217">
                  <c:v>82677.308790730225</c:v>
                </c:pt>
                <c:pt idx="218">
                  <c:v>84080.727367501342</c:v>
                </c:pt>
                <c:pt idx="219">
                  <c:v>85493.588001109252</c:v>
                </c:pt>
                <c:pt idx="220">
                  <c:v>86915.461289955972</c:v>
                </c:pt>
                <c:pt idx="221">
                  <c:v>88345.903229150019</c:v>
                </c:pt>
                <c:pt idx="222">
                  <c:v>89784.455564325515</c:v>
                </c:pt>
                <c:pt idx="223">
                  <c:v>91230.646186132319</c:v>
                </c:pt>
                <c:pt idx="224">
                  <c:v>92683.989565418698</c:v>
                </c:pt>
                <c:pt idx="225">
                  <c:v>94143.98722896137</c:v>
                </c:pt>
                <c:pt idx="226">
                  <c:v>95610.128275424911</c:v>
                </c:pt>
                <c:pt idx="227">
                  <c:v>97081.889931054888</c:v>
                </c:pt>
                <c:pt idx="228">
                  <c:v>98558.738144426912</c:v>
                </c:pt>
                <c:pt idx="229">
                  <c:v>100040.12821938869</c:v>
                </c:pt>
                <c:pt idx="230">
                  <c:v>101525.50548514517</c:v>
                </c:pt>
                <c:pt idx="231">
                  <c:v>103014.30600224872</c:v>
                </c:pt>
                <c:pt idx="232">
                  <c:v>104505.95730306879</c:v>
                </c:pt>
                <c:pt idx="233">
                  <c:v>105999.87916512968</c:v>
                </c:pt>
                <c:pt idx="234">
                  <c:v>107495.48441552183</c:v>
                </c:pt>
                <c:pt idx="235">
                  <c:v>108992.17976441393</c:v>
                </c:pt>
                <c:pt idx="236">
                  <c:v>110489.36666551979</c:v>
                </c:pt>
                <c:pt idx="237">
                  <c:v>111986.44220120875</c:v>
                </c:pt>
                <c:pt idx="238">
                  <c:v>113482.79998979047</c:v>
                </c:pt>
                <c:pt idx="239">
                  <c:v>114977.83111235796</c:v>
                </c:pt>
                <c:pt idx="240">
                  <c:v>116470.92505643608</c:v>
                </c:pt>
                <c:pt idx="241">
                  <c:v>117961.47067355849</c:v>
                </c:pt>
                <c:pt idx="242">
                  <c:v>119448.85714778581</c:v>
                </c:pt>
                <c:pt idx="243">
                  <c:v>120932.4749720815</c:v>
                </c:pt>
                <c:pt idx="244">
                  <c:v>122411.71692938174</c:v>
                </c:pt>
                <c:pt idx="245">
                  <c:v>123885.9790751316</c:v>
                </c:pt>
                <c:pt idx="246">
                  <c:v>125354.66171801349</c:v>
                </c:pt>
                <c:pt idx="247">
                  <c:v>126817.1703955648</c:v>
                </c:pt>
                <c:pt idx="248">
                  <c:v>128272.91684137168</c:v>
                </c:pt>
                <c:pt idx="249">
                  <c:v>129721.31994053445</c:v>
                </c:pt>
                <c:pt idx="250">
                  <c:v>131161.80667012706</c:v>
                </c:pt>
                <c:pt idx="251">
                  <c:v>132593.81302142015</c:v>
                </c:pt>
                <c:pt idx="252">
                  <c:v>134016.78490070207</c:v>
                </c:pt>
                <c:pt idx="253">
                  <c:v>135430.17900561605</c:v>
                </c:pt>
                <c:pt idx="254">
                  <c:v>136833.46367403393</c:v>
                </c:pt>
                <c:pt idx="255">
                  <c:v>138226.11970260585</c:v>
                </c:pt>
                <c:pt idx="256">
                  <c:v>139607.64113226152</c:v>
                </c:pt>
                <c:pt idx="257">
                  <c:v>140977.53599809078</c:v>
                </c:pt>
                <c:pt idx="258">
                  <c:v>142335.32704119704</c:v>
                </c:pt>
                <c:pt idx="259">
                  <c:v>143680.55238029786</c:v>
                </c:pt>
                <c:pt idx="260">
                  <c:v>145012.7661410385</c:v>
                </c:pt>
                <c:pt idx="261">
                  <c:v>146331.53904118773</c:v>
                </c:pt>
                <c:pt idx="262">
                  <c:v>147636.45893009679</c:v>
                </c:pt>
                <c:pt idx="263">
                  <c:v>148927.13128102283</c:v>
                </c:pt>
                <c:pt idx="264">
                  <c:v>150203.17963514334</c:v>
                </c:pt>
                <c:pt idx="265">
                  <c:v>151464.24599631893</c:v>
                </c:pt>
                <c:pt idx="266">
                  <c:v>152709.99117589401</c:v>
                </c:pt>
                <c:pt idx="267">
                  <c:v>153940.09508705945</c:v>
                </c:pt>
                <c:pt idx="268">
                  <c:v>155154.25698853383</c:v>
                </c:pt>
                <c:pt idx="269">
                  <c:v>156352.19567755068</c:v>
                </c:pt>
                <c:pt idx="270">
                  <c:v>157533.64963236632</c:v>
                </c:pt>
                <c:pt idx="271">
                  <c:v>158698.37710472336</c:v>
                </c:pt>
                <c:pt idx="272">
                  <c:v>159846.15616291997</c:v>
                </c:pt>
                <c:pt idx="273">
                  <c:v>160976.78468634034</c:v>
                </c:pt>
                <c:pt idx="274">
                  <c:v>162090.08031249847</c:v>
                </c:pt>
                <c:pt idx="275">
                  <c:v>163185.88033783282</c:v>
                </c:pt>
                <c:pt idx="276">
                  <c:v>164264.04157366345</c:v>
                </c:pt>
                <c:pt idx="277">
                  <c:v>165324.44015888401</c:v>
                </c:pt>
                <c:pt idx="278">
                  <c:v>166366.97133110932</c:v>
                </c:pt>
                <c:pt idx="279">
                  <c:v>167391.5491581324</c:v>
                </c:pt>
                <c:pt idx="280">
                  <c:v>168398.10623166477</c:v>
                </c:pt>
                <c:pt idx="281">
                  <c:v>169386.59332543766</c:v>
                </c:pt>
                <c:pt idx="282">
                  <c:v>170356.97901983137</c:v>
                </c:pt>
                <c:pt idx="283">
                  <c:v>171309.24929527444</c:v>
                </c:pt>
                <c:pt idx="284">
                  <c:v>172243.40709671329</c:v>
                </c:pt>
                <c:pt idx="285">
                  <c:v>173159.47187149749</c:v>
                </c:pt>
                <c:pt idx="286">
                  <c:v>174057.47908305543</c:v>
                </c:pt>
                <c:pt idx="287">
                  <c:v>174937.47970275121</c:v>
                </c:pt>
                <c:pt idx="288">
                  <c:v>175799.5396823152</c:v>
                </c:pt>
                <c:pt idx="289">
                  <c:v>176643.73940922975</c:v>
                </c:pt>
                <c:pt idx="290">
                  <c:v>177470.17314742849</c:v>
                </c:pt>
                <c:pt idx="291">
                  <c:v>178278.94846563201</c:v>
                </c:pt>
                <c:pt idx="292">
                  <c:v>179070.18565559748</c:v>
                </c:pt>
                <c:pt idx="293">
                  <c:v>179844.01714250341</c:v>
                </c:pt>
                <c:pt idx="294">
                  <c:v>180600.58688962608</c:v>
                </c:pt>
                <c:pt idx="295">
                  <c:v>181340.04979939092</c:v>
                </c:pt>
                <c:pt idx="296">
                  <c:v>182062.57111280141</c:v>
                </c:pt>
                <c:pt idx="297">
                  <c:v>182768.3258091615</c:v>
                </c:pt>
                <c:pt idx="298">
                  <c:v>183457.49800791522</c:v>
                </c:pt>
                <c:pt idx="299">
                  <c:v>184130.28037432989</c:v>
                </c:pt>
                <c:pt idx="300">
                  <c:v>184786.87353064926</c:v>
                </c:pt>
                <c:pt idx="301">
                  <c:v>185427.48547423913</c:v>
                </c:pt>
                <c:pt idx="302">
                  <c:v>186052.33100414314</c:v>
                </c:pt>
                <c:pt idx="303">
                  <c:v>186661.63115735893</c:v>
                </c:pt>
                <c:pt idx="304">
                  <c:v>187255.61265603913</c:v>
                </c:pt>
                <c:pt idx="305">
                  <c:v>187834.50736671334</c:v>
                </c:pt>
                <c:pt idx="306">
                  <c:v>188398.55177252259</c:v>
                </c:pt>
                <c:pt idx="307">
                  <c:v>188947.98645935245</c:v>
                </c:pt>
                <c:pt idx="308">
                  <c:v>189483.05561664872</c:v>
                </c:pt>
                <c:pt idx="309">
                  <c:v>190004.00655359996</c:v>
                </c:pt>
                <c:pt idx="310">
                  <c:v>190511.0892312733</c:v>
                </c:pt>
                <c:pt idx="311">
                  <c:v>191004.55581119718</c:v>
                </c:pt>
                <c:pt idx="312">
                  <c:v>191484.66022079354</c:v>
                </c:pt>
                <c:pt idx="313">
                  <c:v>191951.65773597689</c:v>
                </c:pt>
                <c:pt idx="314">
                  <c:v>192405.80458115431</c:v>
                </c:pt>
                <c:pt idx="315">
                  <c:v>192847.35754678413</c:v>
                </c:pt>
                <c:pt idx="316">
                  <c:v>193276.5736245763</c:v>
                </c:pt>
                <c:pt idx="317">
                  <c:v>193693.70966035014</c:v>
                </c:pt>
                <c:pt idx="318">
                  <c:v>194099.02202449992</c:v>
                </c:pt>
                <c:pt idx="319">
                  <c:v>194492.76629995965</c:v>
                </c:pt>
                <c:pt idx="320">
                  <c:v>194875.19698750385</c:v>
                </c:pt>
                <c:pt idx="321">
                  <c:v>195246.56722817029</c:v>
                </c:pt>
                <c:pt idx="322">
                  <c:v>195607.12854254505</c:v>
                </c:pt>
                <c:pt idx="323">
                  <c:v>195957.13058660895</c:v>
                </c:pt>
                <c:pt idx="324">
                  <c:v>196296.82092380698</c:v>
                </c:pt>
                <c:pt idx="325">
                  <c:v>196626.44481296971</c:v>
                </c:pt>
                <c:pt idx="326">
                  <c:v>196946.24501168641</c:v>
                </c:pt>
                <c:pt idx="327">
                  <c:v>197256.46159470436</c:v>
                </c:pt>
                <c:pt idx="328">
                  <c:v>197557.33178690786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C-46C6-A658-3FE66C9F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143436</xdr:rowOff>
    </xdr:from>
    <xdr:to>
      <xdr:col>35</xdr:col>
      <xdr:colOff>352425</xdr:colOff>
      <xdr:row>31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populationreview.com/states/new-york-population/" TargetMode="External"/><Relationship Id="rId3" Type="http://schemas.openxmlformats.org/officeDocument/2006/relationships/hyperlink" Target="mailto:rvchavadekar@gmail.com" TargetMode="External"/><Relationship Id="rId7" Type="http://schemas.openxmlformats.org/officeDocument/2006/relationships/hyperlink" Target="https://www.worldometers.info/coronavirus/usa/new-york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en.wikipedia.org/wiki/COVID-19_pandemic_in_Maharashtra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phdmah.maps.arcgis.com/apps/opsdashboard/index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census2011.co.in/census/state/maharashtra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AD739"/>
  <sheetViews>
    <sheetView tabSelected="1" topLeftCell="A142" zoomScale="80" zoomScaleNormal="80" workbookViewId="0">
      <selection activeCell="D177" sqref="D177"/>
    </sheetView>
  </sheetViews>
  <sheetFormatPr defaultColWidth="9" defaultRowHeight="14.4"/>
  <cols>
    <col min="1" max="1" width="4.6640625" customWidth="1"/>
    <col min="2" max="2" width="16.5546875" style="18" customWidth="1"/>
    <col min="3" max="3" width="7.77734375" style="15" customWidth="1"/>
    <col min="4" max="5" width="8.77734375" style="15" customWidth="1"/>
    <col min="6" max="6" width="7.77734375" style="40" customWidth="1"/>
    <col min="7" max="7" width="7.77734375" style="1" customWidth="1"/>
    <col min="8" max="9" width="8.77734375" style="1" customWidth="1"/>
    <col min="10" max="11" width="7.77734375" style="1" customWidth="1"/>
    <col min="12" max="13" width="8.77734375" style="1" customWidth="1"/>
    <col min="14" max="15" width="7.77734375" style="1" customWidth="1"/>
    <col min="16" max="17" width="8.77734375" style="1" customWidth="1"/>
    <col min="18" max="18" width="7.77734375" style="1" customWidth="1"/>
    <col min="19" max="19" width="6.77734375" customWidth="1"/>
    <col min="20" max="20" width="3.33203125" customWidth="1"/>
    <col min="21" max="21" width="6.77734375" customWidth="1"/>
    <col min="22" max="22" width="3.33203125" customWidth="1"/>
    <col min="23" max="23" width="6.77734375" customWidth="1"/>
    <col min="24" max="24" width="3.33203125" customWidth="1"/>
    <col min="25" max="25" width="5.77734375" customWidth="1"/>
    <col min="26" max="26" width="3.33203125" customWidth="1"/>
    <col min="27" max="27" width="4.5546875" customWidth="1"/>
    <col min="28" max="28" width="11.6640625" bestFit="1" customWidth="1"/>
    <col min="31" max="31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30" ht="15" customHeight="1" thickBot="1"/>
    <row r="34" spans="1:30" ht="15" customHeight="1" thickTop="1">
      <c r="A34" s="144" t="s">
        <v>0</v>
      </c>
      <c r="B34" s="145">
        <v>124862220</v>
      </c>
      <c r="C34" s="146"/>
      <c r="D34" s="154" t="s">
        <v>34</v>
      </c>
      <c r="E34" s="156">
        <f>450000/19440500*100</f>
        <v>2.3147552789280113</v>
      </c>
      <c r="F34" s="43"/>
      <c r="G34" s="1" t="s">
        <v>1</v>
      </c>
      <c r="N34"/>
      <c r="O34"/>
      <c r="P34"/>
      <c r="Q34"/>
      <c r="R34"/>
      <c r="X34" s="104" t="s">
        <v>29</v>
      </c>
      <c r="AB34" s="11" t="s">
        <v>26</v>
      </c>
    </row>
    <row r="35" spans="1:30" ht="15" customHeight="1" thickBot="1">
      <c r="A35" s="144"/>
      <c r="B35" s="147"/>
      <c r="C35" s="148"/>
      <c r="D35" s="155"/>
      <c r="E35" s="157"/>
      <c r="F35" s="43"/>
      <c r="G35" s="3" t="s">
        <v>2</v>
      </c>
      <c r="H35" s="3"/>
      <c r="J35" s="26" t="s">
        <v>14</v>
      </c>
      <c r="M35" s="26"/>
      <c r="N35" s="27" t="s">
        <v>15</v>
      </c>
      <c r="O35"/>
      <c r="Q35" s="158" t="s">
        <v>30</v>
      </c>
      <c r="R35" s="158"/>
      <c r="S35" s="143">
        <f>SQRT((J41^2+N41^2+R41^2)/3)</f>
        <v>8.6753446109522597E-2</v>
      </c>
      <c r="T35" s="143"/>
      <c r="X35" s="21" t="s">
        <v>13</v>
      </c>
      <c r="AA35">
        <v>1</v>
      </c>
      <c r="AB35" s="11" t="s">
        <v>27</v>
      </c>
    </row>
    <row r="36" spans="1:30" ht="15" customHeight="1" thickTop="1">
      <c r="A36" s="96" t="s">
        <v>24</v>
      </c>
      <c r="B36" s="95">
        <f>ROUND(rep/100*B34,0)</f>
        <v>2890255</v>
      </c>
      <c r="C36" s="17"/>
      <c r="D36" s="17"/>
      <c r="E36" s="117" t="s">
        <v>33</v>
      </c>
      <c r="F36" s="41"/>
      <c r="G36" s="17"/>
      <c r="H36" s="17"/>
      <c r="I36" s="17"/>
      <c r="J36" s="17"/>
      <c r="N36" s="3"/>
      <c r="R36" s="3"/>
      <c r="AA36">
        <v>2</v>
      </c>
      <c r="AB36" s="11" t="s">
        <v>28</v>
      </c>
    </row>
    <row r="37" spans="1:30" ht="15" customHeight="1" thickBot="1">
      <c r="A37" s="149" t="s">
        <v>11</v>
      </c>
      <c r="B37" s="150"/>
      <c r="C37" s="151"/>
      <c r="D37" s="151"/>
      <c r="E37" s="151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3"/>
      <c r="S37" s="120" t="s">
        <v>10</v>
      </c>
      <c r="T37" s="121"/>
      <c r="U37" s="121"/>
      <c r="V37" s="121"/>
      <c r="W37" s="121"/>
      <c r="X37" s="122"/>
      <c r="Y37" s="118" t="s">
        <v>18</v>
      </c>
      <c r="Z37" s="119"/>
    </row>
    <row r="38" spans="1:30" ht="15" customHeight="1" thickTop="1">
      <c r="A38" s="130" t="s">
        <v>11</v>
      </c>
      <c r="B38" s="131"/>
      <c r="C38" s="132" t="s">
        <v>25</v>
      </c>
      <c r="D38" s="133"/>
      <c r="E38" s="133"/>
      <c r="F38" s="134"/>
      <c r="G38" s="125" t="s">
        <v>9</v>
      </c>
      <c r="H38" s="126"/>
      <c r="I38" s="126"/>
      <c r="J38" s="127"/>
      <c r="K38" s="135" t="s">
        <v>3</v>
      </c>
      <c r="L38" s="136"/>
      <c r="M38" s="136"/>
      <c r="N38" s="137"/>
      <c r="O38" s="138" t="s">
        <v>4</v>
      </c>
      <c r="P38" s="139"/>
      <c r="Q38" s="139"/>
      <c r="R38" s="140"/>
      <c r="S38" s="141" t="s">
        <v>22</v>
      </c>
      <c r="T38" s="142"/>
      <c r="U38" s="123" t="s">
        <v>5</v>
      </c>
      <c r="V38" s="124"/>
      <c r="W38" s="123" t="s">
        <v>6</v>
      </c>
      <c r="X38" s="124"/>
      <c r="Y38" s="128" t="s">
        <v>17</v>
      </c>
      <c r="Z38" s="128" t="s">
        <v>16</v>
      </c>
      <c r="AB38" s="11" t="s">
        <v>36</v>
      </c>
    </row>
    <row r="39" spans="1:30" ht="15" customHeight="1" thickBot="1">
      <c r="A39" s="19" t="s">
        <v>7</v>
      </c>
      <c r="B39" s="20" t="s">
        <v>12</v>
      </c>
      <c r="C39" s="83" t="s">
        <v>7</v>
      </c>
      <c r="D39" s="39" t="s">
        <v>8</v>
      </c>
      <c r="E39" s="38" t="s">
        <v>23</v>
      </c>
      <c r="F39" s="42" t="s">
        <v>32</v>
      </c>
      <c r="G39" s="14" t="s">
        <v>7</v>
      </c>
      <c r="H39" s="87" t="s">
        <v>8</v>
      </c>
      <c r="I39" s="91" t="s">
        <v>23</v>
      </c>
      <c r="J39" s="92" t="s">
        <v>32</v>
      </c>
      <c r="K39" s="4" t="s">
        <v>7</v>
      </c>
      <c r="L39" s="5" t="s">
        <v>8</v>
      </c>
      <c r="M39" s="85" t="s">
        <v>23</v>
      </c>
      <c r="N39" s="50" t="s">
        <v>32</v>
      </c>
      <c r="O39" s="6" t="s">
        <v>7</v>
      </c>
      <c r="P39" s="8" t="s">
        <v>8</v>
      </c>
      <c r="Q39" s="86" t="s">
        <v>23</v>
      </c>
      <c r="R39" s="51" t="s">
        <v>32</v>
      </c>
      <c r="S39" s="34" t="s">
        <v>8</v>
      </c>
      <c r="T39" s="23" t="s">
        <v>19</v>
      </c>
      <c r="U39" s="35" t="s">
        <v>8</v>
      </c>
      <c r="V39" s="33" t="s">
        <v>19</v>
      </c>
      <c r="W39" s="35" t="s">
        <v>8</v>
      </c>
      <c r="X39" s="33" t="s">
        <v>19</v>
      </c>
      <c r="Y39" s="129"/>
      <c r="Z39" s="129"/>
      <c r="AB39" s="11" t="s">
        <v>35</v>
      </c>
      <c r="AD39" s="11"/>
    </row>
    <row r="40" spans="1:30" ht="15" customHeight="1" thickTop="1">
      <c r="A40" s="61"/>
      <c r="B40" s="62"/>
      <c r="C40" s="69"/>
      <c r="D40" s="70"/>
      <c r="E40" s="71"/>
      <c r="F40" s="112" t="s">
        <v>31</v>
      </c>
      <c r="I40" s="93" t="s">
        <v>20</v>
      </c>
      <c r="J40" s="112" t="s">
        <v>31</v>
      </c>
      <c r="N40" s="113" t="s">
        <v>31</v>
      </c>
      <c r="Q40" s="79" t="s">
        <v>20</v>
      </c>
      <c r="R40" s="112" t="s">
        <v>31</v>
      </c>
      <c r="S40" s="9"/>
      <c r="T40" s="22"/>
      <c r="Y40" s="21"/>
    </row>
    <row r="41" spans="1:30" ht="15" customHeight="1">
      <c r="A41" s="63"/>
      <c r="B41" s="64"/>
      <c r="C41" s="72"/>
      <c r="D41" s="73"/>
      <c r="F41" s="80">
        <f>SQRT(SUMSQ(F42:F542)/COUNT(F42:F542))</f>
        <v>4.5584181463233932E-2</v>
      </c>
      <c r="I41" s="88">
        <f>MAX(I42:I1000)</f>
        <v>528116.42809798336</v>
      </c>
      <c r="J41" s="80">
        <f>SQRT(SUMSQ(J42:J542)/COUNT(J42:J542))</f>
        <v>4.4084780144464472E-2</v>
      </c>
      <c r="N41" s="80">
        <f>SQRT(SUMSQ(N42:N542)/COUNT(N42:N542))</f>
        <v>6.3046299038503256E-2</v>
      </c>
      <c r="Q41" s="78">
        <f>MAX(Q42:Q1000)</f>
        <v>197557.33178690786</v>
      </c>
      <c r="R41" s="80">
        <f>SQRT(SUMSQ(R42:R542)/COUNT(R42:R542))</f>
        <v>0.1290743102743353</v>
      </c>
      <c r="S41" s="105">
        <f>SQRT(SUMSQ(S42:S542)/COUNT(S42:S542))</f>
        <v>6.5300283936226944E-2</v>
      </c>
      <c r="T41" s="9"/>
      <c r="U41" s="106">
        <f>AVERAGE(U42:U1000)</f>
        <v>3.6869464129616641E-2</v>
      </c>
      <c r="V41" s="36"/>
      <c r="W41" s="106">
        <f>AVERAGE(W42:W1000)</f>
        <v>2.8349561222664474E-3</v>
      </c>
      <c r="X41" s="36"/>
    </row>
    <row r="42" spans="1:30" ht="15" customHeight="1">
      <c r="A42" s="65">
        <v>1</v>
      </c>
      <c r="B42" s="66">
        <v>43899.75</v>
      </c>
      <c r="C42" s="75">
        <f>E42</f>
        <v>2</v>
      </c>
      <c r="D42" s="16">
        <v>2</v>
      </c>
      <c r="E42" s="76">
        <f>IF(Y42,0,D42)</f>
        <v>2</v>
      </c>
      <c r="F42" s="74" t="str">
        <f t="shared" ref="F42:F105" si="0">IF(Z42="","",(ROUND(E42,0)-D42)/ROUND(E42,0))</f>
        <v/>
      </c>
      <c r="G42" s="1">
        <f>D42</f>
        <v>2</v>
      </c>
      <c r="H42" s="1">
        <f>IF(AND(Y42,Z42=""),"",D42-L42-P42)</f>
        <v>2</v>
      </c>
      <c r="I42" s="89">
        <f>G42</f>
        <v>2</v>
      </c>
      <c r="J42" s="74" t="str">
        <f>IF(Z42="","",(H42-ROUND(I42,0))/ROUND(I42,0))</f>
        <v/>
      </c>
      <c r="K42" s="1">
        <f>L42</f>
        <v>0</v>
      </c>
      <c r="L42" s="2">
        <v>0</v>
      </c>
      <c r="M42" s="24">
        <f>IF(Y42,0,L42)</f>
        <v>0</v>
      </c>
      <c r="N42" s="74" t="str">
        <f>IF(Z42="","",(L42-ROUND(M42,0))/ROUND(M42,0))</f>
        <v/>
      </c>
      <c r="O42" s="1">
        <f>P42</f>
        <v>0</v>
      </c>
      <c r="P42" s="2">
        <v>0</v>
      </c>
      <c r="Q42" s="25">
        <f>IF(Y42,0,P42)</f>
        <v>0</v>
      </c>
      <c r="R42" s="74" t="str">
        <f>IF(Z42="","",(ROUND(Q42,0)-P42)/ROUND(Q42,0))</f>
        <v/>
      </c>
      <c r="S42" s="13" t="str">
        <f t="shared" ref="S42:S105" si="1">IF(OR(Y42,T42=""),"",(1/I42+1/(N-E42))*C42/A42)</f>
        <v/>
      </c>
      <c r="T42" s="103"/>
      <c r="U42" s="13" t="str">
        <f t="shared" ref="U42:U105" si="2">IF(V42="","",IF(Y42,"",K42/(I42*A42)))</f>
        <v/>
      </c>
      <c r="V42" s="12"/>
      <c r="W42" s="13" t="str">
        <f t="shared" ref="W42:W105" si="3">IF(X42="","",IF(Y42,"",O42/(I42*A42)))</f>
        <v/>
      </c>
      <c r="X42" s="12"/>
      <c r="Y42" t="b">
        <f t="shared" ref="Y42:Y105" si="4">OR(D42="",L42="",P42="",NOT(Z42=""))</f>
        <v>0</v>
      </c>
      <c r="Z42" s="30"/>
    </row>
    <row r="43" spans="1:30" ht="15" customHeight="1">
      <c r="A43" s="65">
        <v>1</v>
      </c>
      <c r="B43" s="67">
        <f>B42+A43</f>
        <v>43900.75</v>
      </c>
      <c r="C43" s="75">
        <f>E43-E42</f>
        <v>3</v>
      </c>
      <c r="D43" s="16">
        <v>5</v>
      </c>
      <c r="E43" s="77">
        <f>IF(Y43,I43+M43+R4,D43)</f>
        <v>5</v>
      </c>
      <c r="F43" s="74" t="str">
        <f t="shared" si="0"/>
        <v/>
      </c>
      <c r="G43" s="1">
        <f t="shared" ref="G43:G106" si="5">IF(Y43,I42*(at*(N-E42)/(I42+N-E42)-bt-ct)*A43,I43-I42)</f>
        <v>3</v>
      </c>
      <c r="H43" s="1">
        <f t="shared" ref="H43:H106" si="6">IF(AND(Y43,Z43=""),"",D43-L43-P43)</f>
        <v>5</v>
      </c>
      <c r="I43" s="90">
        <f t="shared" ref="I43:I106" si="7">IF(Y43,I42+G43,E43-M43-Q43)</f>
        <v>5</v>
      </c>
      <c r="J43" s="74" t="str">
        <f t="shared" ref="J43:J106" si="8">IF(Z43="","",(ROUND(I43,0)-H43)/ROUND(I43,0))</f>
        <v/>
      </c>
      <c r="K43" s="1">
        <f>IF(Y43,bt*I42*A43,M43-M42)</f>
        <v>0</v>
      </c>
      <c r="L43" s="2">
        <v>0</v>
      </c>
      <c r="M43" s="7">
        <f t="shared" ref="M43:M106" si="9">IF(Y43,M42+K43,L43)</f>
        <v>0</v>
      </c>
      <c r="N43" s="74" t="str">
        <f t="shared" ref="N43:N106" si="10">IF(Z43="","",(L43-ROUND(M43,0))/ROUND(M43,0))</f>
        <v/>
      </c>
      <c r="O43" s="1">
        <f>IF(Y43,ct*I42*A43,Q43-Q42)</f>
        <v>0</v>
      </c>
      <c r="P43" s="2">
        <v>0</v>
      </c>
      <c r="Q43" s="10">
        <f t="shared" ref="Q43:Q106" si="11">IF(Y43,Q42+O43,P43)</f>
        <v>0</v>
      </c>
      <c r="R43" s="74" t="str">
        <f t="shared" ref="R43:R106" si="12">IF(Z43="","",(ROUND(Q43,0)-P43)/ROUND(Q43,0))</f>
        <v/>
      </c>
      <c r="S43" s="13" t="str">
        <f t="shared" si="1"/>
        <v/>
      </c>
      <c r="T43" s="103"/>
      <c r="U43" s="13" t="str">
        <f t="shared" si="2"/>
        <v/>
      </c>
      <c r="V43" s="12"/>
      <c r="W43" s="13" t="str">
        <f t="shared" si="3"/>
        <v/>
      </c>
      <c r="X43" s="12"/>
      <c r="Y43" t="b">
        <f t="shared" si="4"/>
        <v>0</v>
      </c>
      <c r="Z43" s="31"/>
    </row>
    <row r="44" spans="1:30" ht="15" customHeight="1">
      <c r="A44" s="65">
        <v>1</v>
      </c>
      <c r="B44" s="67">
        <f>B43+A44</f>
        <v>43901.75</v>
      </c>
      <c r="C44" s="75">
        <f t="shared" ref="C44:C107" si="13">E44-E43</f>
        <v>6</v>
      </c>
      <c r="D44" s="16">
        <v>11</v>
      </c>
      <c r="E44" s="77">
        <f t="shared" ref="E44:E107" si="14">IF(Y44,I44+M44+Q44,D44)</f>
        <v>11</v>
      </c>
      <c r="F44" s="74" t="str">
        <f t="shared" si="0"/>
        <v/>
      </c>
      <c r="G44" s="1">
        <f t="shared" si="5"/>
        <v>6</v>
      </c>
      <c r="H44" s="1">
        <f t="shared" si="6"/>
        <v>11</v>
      </c>
      <c r="I44" s="90">
        <f t="shared" si="7"/>
        <v>11</v>
      </c>
      <c r="J44" s="74" t="str">
        <f t="shared" si="8"/>
        <v/>
      </c>
      <c r="K44" s="1">
        <f t="shared" ref="K44:K107" si="15">IF(Y44,bt*I44*A44,M44-M43)</f>
        <v>0</v>
      </c>
      <c r="L44" s="2">
        <v>0</v>
      </c>
      <c r="M44" s="7">
        <f t="shared" si="9"/>
        <v>0</v>
      </c>
      <c r="N44" s="74" t="str">
        <f t="shared" si="10"/>
        <v/>
      </c>
      <c r="O44" s="1">
        <f t="shared" ref="O44:O107" si="16">IF(Y44,ct*I44*A44,Q44-Q43)</f>
        <v>0</v>
      </c>
      <c r="P44" s="2">
        <v>0</v>
      </c>
      <c r="Q44" s="10">
        <f t="shared" si="11"/>
        <v>0</v>
      </c>
      <c r="R44" s="74" t="str">
        <f t="shared" si="12"/>
        <v/>
      </c>
      <c r="S44" s="13" t="str">
        <f t="shared" si="1"/>
        <v/>
      </c>
      <c r="T44" s="103"/>
      <c r="U44" s="13" t="str">
        <f t="shared" si="2"/>
        <v/>
      </c>
      <c r="V44" s="12"/>
      <c r="W44" s="13" t="str">
        <f t="shared" si="3"/>
        <v/>
      </c>
      <c r="X44" s="12"/>
      <c r="Y44" t="b">
        <f t="shared" si="4"/>
        <v>0</v>
      </c>
      <c r="Z44" s="31"/>
    </row>
    <row r="45" spans="1:30" ht="15" customHeight="1">
      <c r="A45" s="65">
        <v>1</v>
      </c>
      <c r="B45" s="67">
        <f t="shared" ref="B45:B108" si="17">B44+A45</f>
        <v>43902.75</v>
      </c>
      <c r="C45" s="75">
        <f t="shared" si="13"/>
        <v>0</v>
      </c>
      <c r="D45" s="16">
        <v>11</v>
      </c>
      <c r="E45" s="77">
        <f t="shared" si="14"/>
        <v>11</v>
      </c>
      <c r="F45" s="74" t="str">
        <f t="shared" si="0"/>
        <v/>
      </c>
      <c r="G45" s="1">
        <f t="shared" si="5"/>
        <v>0</v>
      </c>
      <c r="H45" s="1">
        <f t="shared" si="6"/>
        <v>11</v>
      </c>
      <c r="I45" s="90">
        <f t="shared" si="7"/>
        <v>11</v>
      </c>
      <c r="J45" s="74" t="str">
        <f t="shared" si="8"/>
        <v/>
      </c>
      <c r="K45" s="1">
        <f t="shared" si="15"/>
        <v>0</v>
      </c>
      <c r="L45" s="2">
        <v>0</v>
      </c>
      <c r="M45" s="7">
        <f t="shared" si="9"/>
        <v>0</v>
      </c>
      <c r="N45" s="74" t="str">
        <f t="shared" si="10"/>
        <v/>
      </c>
      <c r="O45" s="1">
        <f t="shared" si="16"/>
        <v>0</v>
      </c>
      <c r="P45" s="2">
        <v>0</v>
      </c>
      <c r="Q45" s="10">
        <f t="shared" si="11"/>
        <v>0</v>
      </c>
      <c r="R45" s="74" t="str">
        <f t="shared" si="12"/>
        <v/>
      </c>
      <c r="S45" s="13" t="str">
        <f t="shared" si="1"/>
        <v/>
      </c>
      <c r="T45" s="103"/>
      <c r="U45" s="13" t="str">
        <f t="shared" si="2"/>
        <v/>
      </c>
      <c r="V45" s="12"/>
      <c r="W45" s="13" t="str">
        <f t="shared" si="3"/>
        <v/>
      </c>
      <c r="X45" s="12"/>
      <c r="Y45" t="b">
        <f t="shared" si="4"/>
        <v>0</v>
      </c>
      <c r="Z45" s="31"/>
    </row>
    <row r="46" spans="1:30">
      <c r="A46" s="65">
        <v>1</v>
      </c>
      <c r="B46" s="67">
        <f t="shared" si="17"/>
        <v>43903.75</v>
      </c>
      <c r="C46" s="75">
        <f t="shared" si="13"/>
        <v>8</v>
      </c>
      <c r="D46" s="16">
        <v>19</v>
      </c>
      <c r="E46" s="77">
        <f t="shared" si="14"/>
        <v>19</v>
      </c>
      <c r="F46" s="74" t="str">
        <f t="shared" si="0"/>
        <v/>
      </c>
      <c r="G46" s="1">
        <f t="shared" si="5"/>
        <v>8</v>
      </c>
      <c r="H46" s="1">
        <f t="shared" si="6"/>
        <v>19</v>
      </c>
      <c r="I46" s="90">
        <f t="shared" si="7"/>
        <v>19</v>
      </c>
      <c r="J46" s="74" t="str">
        <f t="shared" si="8"/>
        <v/>
      </c>
      <c r="K46" s="1">
        <f t="shared" si="15"/>
        <v>0</v>
      </c>
      <c r="L46" s="2">
        <v>0</v>
      </c>
      <c r="M46" s="7">
        <f t="shared" si="9"/>
        <v>0</v>
      </c>
      <c r="N46" s="74" t="str">
        <f t="shared" si="10"/>
        <v/>
      </c>
      <c r="O46" s="1">
        <f t="shared" si="16"/>
        <v>0</v>
      </c>
      <c r="P46" s="2">
        <v>0</v>
      </c>
      <c r="Q46" s="10">
        <f t="shared" si="11"/>
        <v>0</v>
      </c>
      <c r="R46" s="74" t="str">
        <f t="shared" si="12"/>
        <v/>
      </c>
      <c r="S46" s="13" t="str">
        <f t="shared" si="1"/>
        <v/>
      </c>
      <c r="T46" s="103"/>
      <c r="U46" s="13" t="str">
        <f t="shared" si="2"/>
        <v/>
      </c>
      <c r="V46" s="12"/>
      <c r="W46" s="13" t="str">
        <f t="shared" si="3"/>
        <v/>
      </c>
      <c r="X46" s="12"/>
      <c r="Y46" t="b">
        <f t="shared" si="4"/>
        <v>0</v>
      </c>
      <c r="Z46" s="31"/>
    </row>
    <row r="47" spans="1:30">
      <c r="A47" s="65">
        <v>1</v>
      </c>
      <c r="B47" s="67">
        <f t="shared" si="17"/>
        <v>43904.75</v>
      </c>
      <c r="C47" s="75">
        <f t="shared" si="13"/>
        <v>12</v>
      </c>
      <c r="D47" s="16">
        <v>31</v>
      </c>
      <c r="E47" s="77">
        <f t="shared" si="14"/>
        <v>31</v>
      </c>
      <c r="F47" s="74" t="str">
        <f t="shared" si="0"/>
        <v/>
      </c>
      <c r="G47" s="1">
        <f t="shared" si="5"/>
        <v>12</v>
      </c>
      <c r="H47" s="1">
        <f t="shared" si="6"/>
        <v>31</v>
      </c>
      <c r="I47" s="90">
        <f t="shared" si="7"/>
        <v>31</v>
      </c>
      <c r="J47" s="74" t="str">
        <f t="shared" si="8"/>
        <v/>
      </c>
      <c r="K47" s="1">
        <f t="shared" si="15"/>
        <v>0</v>
      </c>
      <c r="L47" s="2">
        <v>0</v>
      </c>
      <c r="M47" s="7">
        <f t="shared" si="9"/>
        <v>0</v>
      </c>
      <c r="N47" s="74" t="str">
        <f t="shared" si="10"/>
        <v/>
      </c>
      <c r="O47" s="1">
        <f t="shared" si="16"/>
        <v>0</v>
      </c>
      <c r="P47" s="2">
        <v>0</v>
      </c>
      <c r="Q47" s="10">
        <f t="shared" si="11"/>
        <v>0</v>
      </c>
      <c r="R47" s="74" t="str">
        <f t="shared" si="12"/>
        <v/>
      </c>
      <c r="S47" s="13" t="str">
        <f t="shared" si="1"/>
        <v/>
      </c>
      <c r="T47" s="103"/>
      <c r="U47" s="13" t="str">
        <f t="shared" si="2"/>
        <v/>
      </c>
      <c r="V47" s="12"/>
      <c r="W47" s="13" t="str">
        <f t="shared" si="3"/>
        <v/>
      </c>
      <c r="X47" s="12"/>
      <c r="Y47" t="b">
        <f t="shared" si="4"/>
        <v>0</v>
      </c>
      <c r="Z47" s="31"/>
    </row>
    <row r="48" spans="1:30">
      <c r="A48" s="65">
        <v>1</v>
      </c>
      <c r="B48" s="67">
        <f t="shared" si="17"/>
        <v>43905.75</v>
      </c>
      <c r="C48" s="75">
        <f t="shared" si="13"/>
        <v>2</v>
      </c>
      <c r="D48" s="16">
        <v>33</v>
      </c>
      <c r="E48" s="77">
        <f t="shared" si="14"/>
        <v>33</v>
      </c>
      <c r="F48" s="74" t="str">
        <f t="shared" si="0"/>
        <v/>
      </c>
      <c r="G48" s="1">
        <f t="shared" si="5"/>
        <v>2</v>
      </c>
      <c r="H48" s="1">
        <f t="shared" si="6"/>
        <v>33</v>
      </c>
      <c r="I48" s="90">
        <f t="shared" si="7"/>
        <v>33</v>
      </c>
      <c r="J48" s="74" t="str">
        <f t="shared" si="8"/>
        <v/>
      </c>
      <c r="K48" s="1">
        <f t="shared" si="15"/>
        <v>0</v>
      </c>
      <c r="L48" s="2">
        <v>0</v>
      </c>
      <c r="M48" s="7">
        <f t="shared" si="9"/>
        <v>0</v>
      </c>
      <c r="N48" s="74" t="str">
        <f t="shared" si="10"/>
        <v/>
      </c>
      <c r="O48" s="1">
        <f t="shared" si="16"/>
        <v>0</v>
      </c>
      <c r="P48" s="2">
        <v>0</v>
      </c>
      <c r="Q48" s="10">
        <f t="shared" si="11"/>
        <v>0</v>
      </c>
      <c r="R48" s="74" t="str">
        <f t="shared" si="12"/>
        <v/>
      </c>
      <c r="S48" s="13" t="str">
        <f t="shared" si="1"/>
        <v/>
      </c>
      <c r="T48" s="103"/>
      <c r="U48" s="13" t="str">
        <f t="shared" si="2"/>
        <v/>
      </c>
      <c r="V48" s="12"/>
      <c r="W48" s="13" t="str">
        <f t="shared" si="3"/>
        <v/>
      </c>
      <c r="X48" s="12"/>
      <c r="Y48" t="b">
        <f t="shared" si="4"/>
        <v>0</v>
      </c>
      <c r="Z48" s="31"/>
    </row>
    <row r="49" spans="1:26">
      <c r="A49" s="65">
        <v>1</v>
      </c>
      <c r="B49" s="67">
        <f t="shared" si="17"/>
        <v>43906.75</v>
      </c>
      <c r="C49" s="75">
        <f t="shared" si="13"/>
        <v>6</v>
      </c>
      <c r="D49" s="16">
        <v>39</v>
      </c>
      <c r="E49" s="77">
        <f t="shared" si="14"/>
        <v>39</v>
      </c>
      <c r="F49" s="74" t="str">
        <f t="shared" si="0"/>
        <v/>
      </c>
      <c r="G49" s="1">
        <f t="shared" si="5"/>
        <v>6</v>
      </c>
      <c r="H49" s="1">
        <f t="shared" si="6"/>
        <v>39</v>
      </c>
      <c r="I49" s="90">
        <f t="shared" si="7"/>
        <v>39</v>
      </c>
      <c r="J49" s="74" t="str">
        <f t="shared" si="8"/>
        <v/>
      </c>
      <c r="K49" s="1">
        <f t="shared" si="15"/>
        <v>0</v>
      </c>
      <c r="L49" s="2">
        <v>0</v>
      </c>
      <c r="M49" s="7">
        <f t="shared" si="9"/>
        <v>0</v>
      </c>
      <c r="N49" s="74" t="str">
        <f t="shared" si="10"/>
        <v/>
      </c>
      <c r="O49" s="1">
        <f t="shared" si="16"/>
        <v>0</v>
      </c>
      <c r="P49" s="2">
        <v>0</v>
      </c>
      <c r="Q49" s="10">
        <f t="shared" si="11"/>
        <v>0</v>
      </c>
      <c r="R49" s="74" t="str">
        <f t="shared" si="12"/>
        <v/>
      </c>
      <c r="S49" s="13" t="str">
        <f t="shared" si="1"/>
        <v/>
      </c>
      <c r="T49" s="103"/>
      <c r="U49" s="13" t="str">
        <f t="shared" si="2"/>
        <v/>
      </c>
      <c r="V49" s="12"/>
      <c r="W49" s="13" t="str">
        <f t="shared" si="3"/>
        <v/>
      </c>
      <c r="X49" s="12"/>
      <c r="Y49" t="b">
        <f t="shared" si="4"/>
        <v>0</v>
      </c>
      <c r="Z49" s="31"/>
    </row>
    <row r="50" spans="1:26">
      <c r="A50" s="65">
        <v>1</v>
      </c>
      <c r="B50" s="67">
        <f t="shared" si="17"/>
        <v>43907.75</v>
      </c>
      <c r="C50" s="75">
        <f t="shared" si="13"/>
        <v>2</v>
      </c>
      <c r="D50" s="16">
        <v>41</v>
      </c>
      <c r="E50" s="77">
        <f t="shared" si="14"/>
        <v>41</v>
      </c>
      <c r="F50" s="74" t="str">
        <f t="shared" si="0"/>
        <v/>
      </c>
      <c r="G50" s="1">
        <f t="shared" si="5"/>
        <v>1</v>
      </c>
      <c r="H50" s="1">
        <f t="shared" si="6"/>
        <v>40</v>
      </c>
      <c r="I50" s="90">
        <f t="shared" si="7"/>
        <v>40</v>
      </c>
      <c r="J50" s="74" t="str">
        <f t="shared" si="8"/>
        <v/>
      </c>
      <c r="K50" s="1">
        <f t="shared" si="15"/>
        <v>0</v>
      </c>
      <c r="L50" s="2">
        <v>0</v>
      </c>
      <c r="M50" s="7">
        <f t="shared" si="9"/>
        <v>0</v>
      </c>
      <c r="N50" s="74" t="str">
        <f t="shared" si="10"/>
        <v/>
      </c>
      <c r="O50" s="1">
        <f t="shared" si="16"/>
        <v>1</v>
      </c>
      <c r="P50" s="2">
        <v>1</v>
      </c>
      <c r="Q50" s="10">
        <f t="shared" si="11"/>
        <v>1</v>
      </c>
      <c r="R50" s="74" t="str">
        <f t="shared" si="12"/>
        <v/>
      </c>
      <c r="S50" s="13" t="str">
        <f t="shared" si="1"/>
        <v/>
      </c>
      <c r="T50" s="103"/>
      <c r="U50" s="13" t="str">
        <f t="shared" si="2"/>
        <v/>
      </c>
      <c r="V50" s="12"/>
      <c r="W50" s="13" t="str">
        <f t="shared" si="3"/>
        <v/>
      </c>
      <c r="X50" s="12"/>
      <c r="Y50" t="b">
        <f t="shared" si="4"/>
        <v>0</v>
      </c>
      <c r="Z50" s="31"/>
    </row>
    <row r="51" spans="1:26">
      <c r="A51" s="65">
        <v>1</v>
      </c>
      <c r="B51" s="67">
        <f t="shared" si="17"/>
        <v>43908.75</v>
      </c>
      <c r="C51" s="75">
        <f t="shared" si="13"/>
        <v>4</v>
      </c>
      <c r="D51" s="16">
        <v>45</v>
      </c>
      <c r="E51" s="77">
        <f t="shared" si="14"/>
        <v>45</v>
      </c>
      <c r="F51" s="74" t="str">
        <f t="shared" si="0"/>
        <v/>
      </c>
      <c r="G51" s="1">
        <f t="shared" si="5"/>
        <v>4</v>
      </c>
      <c r="H51" s="1">
        <f t="shared" si="6"/>
        <v>44</v>
      </c>
      <c r="I51" s="90">
        <f t="shared" si="7"/>
        <v>44</v>
      </c>
      <c r="J51" s="74" t="str">
        <f t="shared" si="8"/>
        <v/>
      </c>
      <c r="K51" s="1">
        <f t="shared" si="15"/>
        <v>0</v>
      </c>
      <c r="L51" s="2">
        <v>0</v>
      </c>
      <c r="M51" s="7">
        <f t="shared" si="9"/>
        <v>0</v>
      </c>
      <c r="N51" s="74" t="str">
        <f t="shared" si="10"/>
        <v/>
      </c>
      <c r="O51" s="1">
        <f t="shared" si="16"/>
        <v>0</v>
      </c>
      <c r="P51" s="2">
        <v>1</v>
      </c>
      <c r="Q51" s="10">
        <f t="shared" si="11"/>
        <v>1</v>
      </c>
      <c r="R51" s="74" t="str">
        <f t="shared" si="12"/>
        <v/>
      </c>
      <c r="S51" s="13" t="str">
        <f t="shared" si="1"/>
        <v/>
      </c>
      <c r="T51" s="103"/>
      <c r="U51" s="13" t="str">
        <f t="shared" si="2"/>
        <v/>
      </c>
      <c r="V51" s="12"/>
      <c r="W51" s="13" t="str">
        <f t="shared" si="3"/>
        <v/>
      </c>
      <c r="X51" s="12"/>
      <c r="Y51" t="b">
        <f t="shared" si="4"/>
        <v>0</v>
      </c>
      <c r="Z51" s="31"/>
    </row>
    <row r="52" spans="1:26">
      <c r="A52" s="65">
        <v>1</v>
      </c>
      <c r="B52" s="67">
        <f t="shared" si="17"/>
        <v>43909.75</v>
      </c>
      <c r="C52" s="75">
        <f t="shared" si="13"/>
        <v>3</v>
      </c>
      <c r="D52" s="16">
        <v>48</v>
      </c>
      <c r="E52" s="77">
        <f t="shared" si="14"/>
        <v>48</v>
      </c>
      <c r="F52" s="74" t="str">
        <f t="shared" si="0"/>
        <v/>
      </c>
      <c r="G52" s="1">
        <f t="shared" si="5"/>
        <v>3</v>
      </c>
      <c r="H52" s="1">
        <f t="shared" si="6"/>
        <v>47</v>
      </c>
      <c r="I52" s="90">
        <f t="shared" si="7"/>
        <v>47</v>
      </c>
      <c r="J52" s="74" t="str">
        <f t="shared" si="8"/>
        <v/>
      </c>
      <c r="K52" s="1">
        <f t="shared" si="15"/>
        <v>0</v>
      </c>
      <c r="L52" s="2">
        <v>0</v>
      </c>
      <c r="M52" s="7">
        <f t="shared" si="9"/>
        <v>0</v>
      </c>
      <c r="N52" s="74" t="str">
        <f t="shared" si="10"/>
        <v/>
      </c>
      <c r="O52" s="1">
        <f t="shared" si="16"/>
        <v>0</v>
      </c>
      <c r="P52" s="2">
        <v>1</v>
      </c>
      <c r="Q52" s="10">
        <f t="shared" si="11"/>
        <v>1</v>
      </c>
      <c r="R52" s="74" t="str">
        <f t="shared" si="12"/>
        <v/>
      </c>
      <c r="S52" s="13" t="str">
        <f t="shared" si="1"/>
        <v/>
      </c>
      <c r="T52" s="103"/>
      <c r="U52" s="13" t="str">
        <f t="shared" si="2"/>
        <v/>
      </c>
      <c r="V52" s="12"/>
      <c r="W52" s="13" t="str">
        <f t="shared" si="3"/>
        <v/>
      </c>
      <c r="X52" s="12"/>
      <c r="Y52" t="b">
        <f t="shared" si="4"/>
        <v>0</v>
      </c>
      <c r="Z52" s="31"/>
    </row>
    <row r="53" spans="1:26">
      <c r="A53" s="65">
        <v>1</v>
      </c>
      <c r="B53" s="67">
        <f t="shared" si="17"/>
        <v>43910.75</v>
      </c>
      <c r="C53" s="75">
        <f t="shared" si="13"/>
        <v>4</v>
      </c>
      <c r="D53" s="16">
        <v>52</v>
      </c>
      <c r="E53" s="77">
        <f t="shared" si="14"/>
        <v>52</v>
      </c>
      <c r="F53" s="74" t="str">
        <f t="shared" si="0"/>
        <v/>
      </c>
      <c r="G53" s="1">
        <f t="shared" si="5"/>
        <v>4</v>
      </c>
      <c r="H53" s="1">
        <f t="shared" si="6"/>
        <v>51</v>
      </c>
      <c r="I53" s="90">
        <f t="shared" si="7"/>
        <v>51</v>
      </c>
      <c r="J53" s="74" t="str">
        <f t="shared" si="8"/>
        <v/>
      </c>
      <c r="K53" s="1">
        <f t="shared" si="15"/>
        <v>0</v>
      </c>
      <c r="L53" s="2">
        <v>0</v>
      </c>
      <c r="M53" s="7">
        <f t="shared" si="9"/>
        <v>0</v>
      </c>
      <c r="N53" s="74" t="str">
        <f t="shared" si="10"/>
        <v/>
      </c>
      <c r="O53" s="1">
        <f t="shared" si="16"/>
        <v>0</v>
      </c>
      <c r="P53" s="2">
        <v>1</v>
      </c>
      <c r="Q53" s="10">
        <f t="shared" si="11"/>
        <v>1</v>
      </c>
      <c r="R53" s="74" t="str">
        <f t="shared" si="12"/>
        <v/>
      </c>
      <c r="S53" s="13" t="str">
        <f t="shared" si="1"/>
        <v/>
      </c>
      <c r="T53" s="103"/>
      <c r="U53" s="13" t="str">
        <f t="shared" si="2"/>
        <v/>
      </c>
      <c r="V53" s="12"/>
      <c r="W53" s="13" t="str">
        <f t="shared" si="3"/>
        <v/>
      </c>
      <c r="X53" s="12"/>
      <c r="Y53" t="b">
        <f t="shared" si="4"/>
        <v>0</v>
      </c>
      <c r="Z53" s="31"/>
    </row>
    <row r="54" spans="1:26">
      <c r="A54" s="65">
        <v>1</v>
      </c>
      <c r="B54" s="67">
        <f t="shared" si="17"/>
        <v>43911.75</v>
      </c>
      <c r="C54" s="75">
        <f t="shared" si="13"/>
        <v>12</v>
      </c>
      <c r="D54" s="16">
        <v>64</v>
      </c>
      <c r="E54" s="77">
        <f t="shared" si="14"/>
        <v>64</v>
      </c>
      <c r="F54" s="74" t="str">
        <f t="shared" si="0"/>
        <v/>
      </c>
      <c r="G54" s="1">
        <f t="shared" si="5"/>
        <v>12</v>
      </c>
      <c r="H54" s="1">
        <f t="shared" si="6"/>
        <v>63</v>
      </c>
      <c r="I54" s="90">
        <f t="shared" si="7"/>
        <v>63</v>
      </c>
      <c r="J54" s="74" t="str">
        <f t="shared" si="8"/>
        <v/>
      </c>
      <c r="K54" s="1">
        <f t="shared" si="15"/>
        <v>0</v>
      </c>
      <c r="L54" s="2">
        <v>0</v>
      </c>
      <c r="M54" s="7">
        <f t="shared" si="9"/>
        <v>0</v>
      </c>
      <c r="N54" s="74" t="str">
        <f t="shared" si="10"/>
        <v/>
      </c>
      <c r="O54" s="1">
        <f t="shared" si="16"/>
        <v>0</v>
      </c>
      <c r="P54" s="2">
        <v>1</v>
      </c>
      <c r="Q54" s="10">
        <f t="shared" si="11"/>
        <v>1</v>
      </c>
      <c r="R54" s="74" t="str">
        <f t="shared" si="12"/>
        <v/>
      </c>
      <c r="S54" s="13" t="str">
        <f t="shared" si="1"/>
        <v/>
      </c>
      <c r="T54" s="103"/>
      <c r="U54" s="13" t="str">
        <f t="shared" si="2"/>
        <v/>
      </c>
      <c r="V54" s="12"/>
      <c r="W54" s="13" t="str">
        <f t="shared" si="3"/>
        <v/>
      </c>
      <c r="X54" s="12"/>
      <c r="Y54" t="b">
        <f t="shared" si="4"/>
        <v>0</v>
      </c>
      <c r="Z54" s="31"/>
    </row>
    <row r="55" spans="1:26">
      <c r="A55" s="65">
        <v>1</v>
      </c>
      <c r="B55" s="67">
        <f t="shared" si="17"/>
        <v>43912.75</v>
      </c>
      <c r="C55" s="75">
        <f t="shared" si="13"/>
        <v>10</v>
      </c>
      <c r="D55" s="16">
        <v>74</v>
      </c>
      <c r="E55" s="77">
        <f t="shared" si="14"/>
        <v>74</v>
      </c>
      <c r="F55" s="74" t="str">
        <f t="shared" si="0"/>
        <v/>
      </c>
      <c r="G55" s="1">
        <f t="shared" si="5"/>
        <v>9</v>
      </c>
      <c r="H55" s="1">
        <f t="shared" si="6"/>
        <v>72</v>
      </c>
      <c r="I55" s="90">
        <f t="shared" si="7"/>
        <v>72</v>
      </c>
      <c r="J55" s="74" t="str">
        <f t="shared" si="8"/>
        <v/>
      </c>
      <c r="K55" s="1">
        <f t="shared" si="15"/>
        <v>0</v>
      </c>
      <c r="L55" s="2">
        <v>0</v>
      </c>
      <c r="M55" s="7">
        <f t="shared" si="9"/>
        <v>0</v>
      </c>
      <c r="N55" s="74" t="str">
        <f t="shared" si="10"/>
        <v/>
      </c>
      <c r="O55" s="1">
        <f t="shared" si="16"/>
        <v>1</v>
      </c>
      <c r="P55" s="2">
        <v>2</v>
      </c>
      <c r="Q55" s="10">
        <f t="shared" si="11"/>
        <v>2</v>
      </c>
      <c r="R55" s="74" t="str">
        <f t="shared" si="12"/>
        <v/>
      </c>
      <c r="S55" s="13" t="str">
        <f t="shared" si="1"/>
        <v/>
      </c>
      <c r="T55" s="103"/>
      <c r="U55" s="13" t="str">
        <f t="shared" si="2"/>
        <v/>
      </c>
      <c r="V55" s="12"/>
      <c r="W55" s="13" t="str">
        <f t="shared" si="3"/>
        <v/>
      </c>
      <c r="X55" s="12"/>
      <c r="Y55" t="b">
        <f t="shared" si="4"/>
        <v>0</v>
      </c>
      <c r="Z55" s="31"/>
    </row>
    <row r="56" spans="1:26">
      <c r="A56" s="65">
        <v>1</v>
      </c>
      <c r="B56" s="67">
        <f t="shared" si="17"/>
        <v>43913.75</v>
      </c>
      <c r="C56" s="75">
        <f t="shared" si="13"/>
        <v>23</v>
      </c>
      <c r="D56" s="16">
        <v>97</v>
      </c>
      <c r="E56" s="77">
        <f t="shared" si="14"/>
        <v>97</v>
      </c>
      <c r="F56" s="74" t="str">
        <f t="shared" si="0"/>
        <v/>
      </c>
      <c r="G56" s="1">
        <f t="shared" si="5"/>
        <v>23</v>
      </c>
      <c r="H56" s="1">
        <f t="shared" si="6"/>
        <v>95</v>
      </c>
      <c r="I56" s="90">
        <f t="shared" si="7"/>
        <v>95</v>
      </c>
      <c r="J56" s="74" t="str">
        <f t="shared" si="8"/>
        <v/>
      </c>
      <c r="K56" s="1">
        <f t="shared" si="15"/>
        <v>0</v>
      </c>
      <c r="L56" s="2">
        <v>0</v>
      </c>
      <c r="M56" s="7">
        <f t="shared" si="9"/>
        <v>0</v>
      </c>
      <c r="N56" s="74" t="str">
        <f t="shared" si="10"/>
        <v/>
      </c>
      <c r="O56" s="1">
        <f t="shared" si="16"/>
        <v>0</v>
      </c>
      <c r="P56" s="2">
        <v>2</v>
      </c>
      <c r="Q56" s="10">
        <f t="shared" si="11"/>
        <v>2</v>
      </c>
      <c r="R56" s="74" t="str">
        <f t="shared" si="12"/>
        <v/>
      </c>
      <c r="S56" s="13" t="str">
        <f t="shared" si="1"/>
        <v/>
      </c>
      <c r="T56" s="103"/>
      <c r="U56" s="13" t="str">
        <f t="shared" si="2"/>
        <v/>
      </c>
      <c r="V56" s="12"/>
      <c r="W56" s="13" t="str">
        <f t="shared" si="3"/>
        <v/>
      </c>
      <c r="X56" s="12"/>
      <c r="Y56" t="b">
        <f t="shared" si="4"/>
        <v>0</v>
      </c>
      <c r="Z56" s="31"/>
    </row>
    <row r="57" spans="1:26">
      <c r="A57" s="65">
        <v>1</v>
      </c>
      <c r="B57" s="67">
        <f t="shared" si="17"/>
        <v>43914.75</v>
      </c>
      <c r="C57" s="75">
        <f t="shared" si="13"/>
        <v>10</v>
      </c>
      <c r="D57" s="16">
        <v>107</v>
      </c>
      <c r="E57" s="77">
        <f t="shared" si="14"/>
        <v>107</v>
      </c>
      <c r="F57" s="74" t="str">
        <f t="shared" si="0"/>
        <v/>
      </c>
      <c r="G57" s="1">
        <f t="shared" si="5"/>
        <v>7</v>
      </c>
      <c r="H57" s="1">
        <f t="shared" si="6"/>
        <v>102</v>
      </c>
      <c r="I57" s="90">
        <f t="shared" si="7"/>
        <v>102</v>
      </c>
      <c r="J57" s="74" t="str">
        <f t="shared" si="8"/>
        <v/>
      </c>
      <c r="K57" s="1">
        <f t="shared" si="15"/>
        <v>2</v>
      </c>
      <c r="L57" s="2">
        <v>2</v>
      </c>
      <c r="M57" s="7">
        <f t="shared" si="9"/>
        <v>2</v>
      </c>
      <c r="N57" s="74" t="str">
        <f t="shared" si="10"/>
        <v/>
      </c>
      <c r="O57" s="1">
        <f t="shared" si="16"/>
        <v>1</v>
      </c>
      <c r="P57" s="2">
        <v>3</v>
      </c>
      <c r="Q57" s="10">
        <f t="shared" si="11"/>
        <v>3</v>
      </c>
      <c r="R57" s="74" t="str">
        <f t="shared" si="12"/>
        <v/>
      </c>
      <c r="S57" s="13" t="str">
        <f t="shared" si="1"/>
        <v/>
      </c>
      <c r="T57" s="103"/>
      <c r="U57" s="13" t="str">
        <f t="shared" si="2"/>
        <v/>
      </c>
      <c r="V57" s="12"/>
      <c r="W57" s="13" t="str">
        <f t="shared" si="3"/>
        <v/>
      </c>
      <c r="X57" s="12"/>
      <c r="Y57" t="b">
        <f t="shared" si="4"/>
        <v>0</v>
      </c>
      <c r="Z57" s="31"/>
    </row>
    <row r="58" spans="1:26">
      <c r="A58" s="65">
        <v>1</v>
      </c>
      <c r="B58" s="67">
        <f t="shared" si="17"/>
        <v>43915.75</v>
      </c>
      <c r="C58" s="75">
        <f t="shared" si="13"/>
        <v>15</v>
      </c>
      <c r="D58" s="16">
        <v>122</v>
      </c>
      <c r="E58" s="77">
        <f t="shared" si="14"/>
        <v>122</v>
      </c>
      <c r="F58" s="74" t="str">
        <f t="shared" si="0"/>
        <v/>
      </c>
      <c r="G58" s="1">
        <f t="shared" si="5"/>
        <v>13</v>
      </c>
      <c r="H58" s="1">
        <f t="shared" si="6"/>
        <v>115</v>
      </c>
      <c r="I58" s="90">
        <f t="shared" si="7"/>
        <v>115</v>
      </c>
      <c r="J58" s="74" t="str">
        <f t="shared" si="8"/>
        <v/>
      </c>
      <c r="K58" s="1">
        <f t="shared" si="15"/>
        <v>2</v>
      </c>
      <c r="L58" s="2">
        <v>4</v>
      </c>
      <c r="M58" s="7">
        <f t="shared" si="9"/>
        <v>4</v>
      </c>
      <c r="N58" s="74" t="str">
        <f t="shared" si="10"/>
        <v/>
      </c>
      <c r="O58" s="1">
        <f t="shared" si="16"/>
        <v>0</v>
      </c>
      <c r="P58" s="2">
        <v>3</v>
      </c>
      <c r="Q58" s="10">
        <f t="shared" si="11"/>
        <v>3</v>
      </c>
      <c r="R58" s="74" t="str">
        <f t="shared" si="12"/>
        <v/>
      </c>
      <c r="S58" s="13" t="str">
        <f t="shared" si="1"/>
        <v/>
      </c>
      <c r="T58" s="103"/>
      <c r="U58" s="13" t="str">
        <f t="shared" si="2"/>
        <v/>
      </c>
      <c r="V58" s="12"/>
      <c r="W58" s="13" t="str">
        <f t="shared" si="3"/>
        <v/>
      </c>
      <c r="X58" s="12"/>
      <c r="Y58" t="b">
        <f t="shared" si="4"/>
        <v>0</v>
      </c>
      <c r="Z58" s="31"/>
    </row>
    <row r="59" spans="1:26">
      <c r="A59" s="65">
        <v>1</v>
      </c>
      <c r="B59" s="67">
        <f t="shared" si="17"/>
        <v>43916.75</v>
      </c>
      <c r="C59" s="75">
        <f t="shared" si="13"/>
        <v>8</v>
      </c>
      <c r="D59" s="16">
        <v>130</v>
      </c>
      <c r="E59" s="77">
        <f t="shared" si="14"/>
        <v>130</v>
      </c>
      <c r="F59" s="74" t="str">
        <f t="shared" si="0"/>
        <v/>
      </c>
      <c r="G59" s="1">
        <f t="shared" si="5"/>
        <v>6</v>
      </c>
      <c r="H59" s="1">
        <f t="shared" si="6"/>
        <v>121</v>
      </c>
      <c r="I59" s="90">
        <f t="shared" si="7"/>
        <v>121</v>
      </c>
      <c r="J59" s="74" t="str">
        <f t="shared" si="8"/>
        <v/>
      </c>
      <c r="K59" s="1">
        <f t="shared" si="15"/>
        <v>0</v>
      </c>
      <c r="L59" s="2">
        <v>4</v>
      </c>
      <c r="M59" s="7">
        <f t="shared" si="9"/>
        <v>4</v>
      </c>
      <c r="N59" s="74" t="str">
        <f t="shared" si="10"/>
        <v/>
      </c>
      <c r="O59" s="1">
        <f t="shared" si="16"/>
        <v>2</v>
      </c>
      <c r="P59" s="2">
        <v>5</v>
      </c>
      <c r="Q59" s="10">
        <f t="shared" si="11"/>
        <v>5</v>
      </c>
      <c r="R59" s="74" t="str">
        <f t="shared" si="12"/>
        <v/>
      </c>
      <c r="S59" s="13" t="str">
        <f t="shared" si="1"/>
        <v/>
      </c>
      <c r="T59" s="103"/>
      <c r="U59" s="13" t="str">
        <f t="shared" si="2"/>
        <v/>
      </c>
      <c r="V59" s="12"/>
      <c r="W59" s="13" t="str">
        <f t="shared" si="3"/>
        <v/>
      </c>
      <c r="X59" s="12"/>
      <c r="Y59" t="b">
        <f t="shared" si="4"/>
        <v>0</v>
      </c>
      <c r="Z59" s="31"/>
    </row>
    <row r="60" spans="1:26">
      <c r="A60" s="65">
        <v>1</v>
      </c>
      <c r="B60" s="67">
        <f t="shared" si="17"/>
        <v>43917.75</v>
      </c>
      <c r="C60" s="75">
        <f t="shared" si="13"/>
        <v>23</v>
      </c>
      <c r="D60" s="16">
        <v>153</v>
      </c>
      <c r="E60" s="77">
        <f t="shared" si="14"/>
        <v>153</v>
      </c>
      <c r="F60" s="74" t="str">
        <f t="shared" si="0"/>
        <v/>
      </c>
      <c r="G60" s="1">
        <f t="shared" si="5"/>
        <v>3</v>
      </c>
      <c r="H60" s="1">
        <f t="shared" si="6"/>
        <v>124</v>
      </c>
      <c r="I60" s="90">
        <f t="shared" si="7"/>
        <v>124</v>
      </c>
      <c r="J60" s="74" t="str">
        <f t="shared" si="8"/>
        <v/>
      </c>
      <c r="K60" s="1">
        <f t="shared" si="15"/>
        <v>20</v>
      </c>
      <c r="L60" s="2">
        <v>24</v>
      </c>
      <c r="M60" s="7">
        <f t="shared" si="9"/>
        <v>24</v>
      </c>
      <c r="N60" s="74" t="str">
        <f t="shared" si="10"/>
        <v/>
      </c>
      <c r="O60" s="1">
        <f t="shared" si="16"/>
        <v>0</v>
      </c>
      <c r="P60" s="2">
        <v>5</v>
      </c>
      <c r="Q60" s="10">
        <f t="shared" si="11"/>
        <v>5</v>
      </c>
      <c r="R60" s="74" t="str">
        <f t="shared" si="12"/>
        <v/>
      </c>
      <c r="S60" s="13" t="str">
        <f t="shared" si="1"/>
        <v/>
      </c>
      <c r="T60" s="103"/>
      <c r="U60" s="13" t="str">
        <f t="shared" si="2"/>
        <v/>
      </c>
      <c r="V60" s="12"/>
      <c r="W60" s="13" t="str">
        <f t="shared" si="3"/>
        <v/>
      </c>
      <c r="X60" s="12"/>
      <c r="Y60" t="b">
        <f t="shared" si="4"/>
        <v>0</v>
      </c>
      <c r="Z60" s="31"/>
    </row>
    <row r="61" spans="1:26">
      <c r="A61" s="65">
        <v>1</v>
      </c>
      <c r="B61" s="67">
        <f t="shared" si="17"/>
        <v>43918.75</v>
      </c>
      <c r="C61" s="75">
        <f t="shared" si="13"/>
        <v>33</v>
      </c>
      <c r="D61" s="16">
        <v>186</v>
      </c>
      <c r="E61" s="77">
        <f t="shared" si="14"/>
        <v>186</v>
      </c>
      <c r="F61" s="74" t="str">
        <f t="shared" si="0"/>
        <v/>
      </c>
      <c r="G61" s="1">
        <f t="shared" si="5"/>
        <v>30</v>
      </c>
      <c r="H61" s="1">
        <f t="shared" si="6"/>
        <v>154</v>
      </c>
      <c r="I61" s="90">
        <f t="shared" si="7"/>
        <v>154</v>
      </c>
      <c r="J61" s="74" t="str">
        <f t="shared" si="8"/>
        <v/>
      </c>
      <c r="K61" s="1">
        <f t="shared" si="15"/>
        <v>2</v>
      </c>
      <c r="L61" s="2">
        <v>26</v>
      </c>
      <c r="M61" s="7">
        <f t="shared" si="9"/>
        <v>26</v>
      </c>
      <c r="N61" s="74" t="str">
        <f t="shared" si="10"/>
        <v/>
      </c>
      <c r="O61" s="1">
        <f t="shared" si="16"/>
        <v>1</v>
      </c>
      <c r="P61" s="2">
        <v>6</v>
      </c>
      <c r="Q61" s="10">
        <f t="shared" si="11"/>
        <v>6</v>
      </c>
      <c r="R61" s="74" t="str">
        <f t="shared" si="12"/>
        <v/>
      </c>
      <c r="S61" s="13" t="str">
        <f t="shared" si="1"/>
        <v/>
      </c>
      <c r="T61" s="103"/>
      <c r="U61" s="13" t="str">
        <f t="shared" si="2"/>
        <v/>
      </c>
      <c r="V61" s="12"/>
      <c r="W61" s="13" t="str">
        <f t="shared" si="3"/>
        <v/>
      </c>
      <c r="X61" s="12"/>
      <c r="Y61" t="b">
        <f t="shared" si="4"/>
        <v>0</v>
      </c>
      <c r="Z61" s="31"/>
    </row>
    <row r="62" spans="1:26">
      <c r="A62" s="65">
        <v>1</v>
      </c>
      <c r="B62" s="67">
        <f t="shared" si="17"/>
        <v>43919.75</v>
      </c>
      <c r="C62" s="75">
        <f t="shared" si="13"/>
        <v>17</v>
      </c>
      <c r="D62" s="16">
        <v>203</v>
      </c>
      <c r="E62" s="77">
        <f t="shared" si="14"/>
        <v>203</v>
      </c>
      <c r="F62" s="74" t="str">
        <f t="shared" si="0"/>
        <v/>
      </c>
      <c r="G62" s="1">
        <f t="shared" si="5"/>
        <v>6</v>
      </c>
      <c r="H62" s="1">
        <f t="shared" si="6"/>
        <v>160</v>
      </c>
      <c r="I62" s="90">
        <f t="shared" si="7"/>
        <v>160</v>
      </c>
      <c r="J62" s="74" t="str">
        <f t="shared" si="8"/>
        <v/>
      </c>
      <c r="K62" s="1">
        <f t="shared" si="15"/>
        <v>9</v>
      </c>
      <c r="L62" s="2">
        <v>35</v>
      </c>
      <c r="M62" s="7">
        <f t="shared" si="9"/>
        <v>35</v>
      </c>
      <c r="N62" s="74" t="str">
        <f t="shared" si="10"/>
        <v/>
      </c>
      <c r="O62" s="1">
        <f t="shared" si="16"/>
        <v>2</v>
      </c>
      <c r="P62" s="2">
        <v>8</v>
      </c>
      <c r="Q62" s="10">
        <f t="shared" si="11"/>
        <v>8</v>
      </c>
      <c r="R62" s="74" t="str">
        <f t="shared" si="12"/>
        <v/>
      </c>
      <c r="S62" s="13" t="str">
        <f t="shared" si="1"/>
        <v/>
      </c>
      <c r="T62" s="103"/>
      <c r="U62" s="13" t="str">
        <f t="shared" si="2"/>
        <v/>
      </c>
      <c r="V62" s="12"/>
      <c r="W62" s="13" t="str">
        <f t="shared" si="3"/>
        <v/>
      </c>
      <c r="X62" s="12"/>
      <c r="Y62" t="b">
        <f t="shared" si="4"/>
        <v>0</v>
      </c>
      <c r="Z62" s="31"/>
    </row>
    <row r="63" spans="1:26">
      <c r="A63" s="65">
        <v>1</v>
      </c>
      <c r="B63" s="67">
        <f t="shared" si="17"/>
        <v>43920.75</v>
      </c>
      <c r="C63" s="75">
        <f t="shared" si="13"/>
        <v>17</v>
      </c>
      <c r="D63" s="16">
        <v>220</v>
      </c>
      <c r="E63" s="77">
        <f t="shared" si="14"/>
        <v>220</v>
      </c>
      <c r="F63" s="74" t="str">
        <f t="shared" si="0"/>
        <v/>
      </c>
      <c r="G63" s="1">
        <f t="shared" si="5"/>
        <v>11</v>
      </c>
      <c r="H63" s="1">
        <f t="shared" si="6"/>
        <v>171</v>
      </c>
      <c r="I63" s="90">
        <f t="shared" si="7"/>
        <v>171</v>
      </c>
      <c r="J63" s="74" t="str">
        <f t="shared" si="8"/>
        <v/>
      </c>
      <c r="K63" s="1">
        <f t="shared" si="15"/>
        <v>4</v>
      </c>
      <c r="L63" s="2">
        <v>39</v>
      </c>
      <c r="M63" s="7">
        <f t="shared" si="9"/>
        <v>39</v>
      </c>
      <c r="N63" s="74" t="str">
        <f t="shared" si="10"/>
        <v/>
      </c>
      <c r="O63" s="1">
        <f t="shared" si="16"/>
        <v>2</v>
      </c>
      <c r="P63" s="2">
        <v>10</v>
      </c>
      <c r="Q63" s="10">
        <f t="shared" si="11"/>
        <v>10</v>
      </c>
      <c r="R63" s="74" t="str">
        <f t="shared" si="12"/>
        <v/>
      </c>
      <c r="S63" s="13" t="str">
        <f t="shared" si="1"/>
        <v/>
      </c>
      <c r="T63" s="103"/>
      <c r="U63" s="13" t="str">
        <f t="shared" si="2"/>
        <v/>
      </c>
      <c r="V63" s="12"/>
      <c r="W63" s="13" t="str">
        <f t="shared" si="3"/>
        <v/>
      </c>
      <c r="X63" s="12"/>
      <c r="Y63" t="b">
        <f t="shared" si="4"/>
        <v>0</v>
      </c>
      <c r="Z63" s="31"/>
    </row>
    <row r="64" spans="1:26">
      <c r="A64" s="65">
        <v>1</v>
      </c>
      <c r="B64" s="67">
        <f t="shared" si="17"/>
        <v>43921.75</v>
      </c>
      <c r="C64" s="75">
        <f t="shared" si="13"/>
        <v>82</v>
      </c>
      <c r="D64" s="16">
        <v>302</v>
      </c>
      <c r="E64" s="77">
        <f t="shared" si="14"/>
        <v>302</v>
      </c>
      <c r="F64" s="74" t="str">
        <f t="shared" si="0"/>
        <v/>
      </c>
      <c r="G64" s="1">
        <f t="shared" si="5"/>
        <v>80</v>
      </c>
      <c r="H64" s="1">
        <f t="shared" si="6"/>
        <v>251</v>
      </c>
      <c r="I64" s="90">
        <f t="shared" si="7"/>
        <v>251</v>
      </c>
      <c r="J64" s="74" t="str">
        <f t="shared" si="8"/>
        <v/>
      </c>
      <c r="K64" s="1">
        <f t="shared" si="15"/>
        <v>0</v>
      </c>
      <c r="L64" s="2">
        <v>39</v>
      </c>
      <c r="M64" s="7">
        <f t="shared" si="9"/>
        <v>39</v>
      </c>
      <c r="N64" s="74" t="str">
        <f t="shared" si="10"/>
        <v/>
      </c>
      <c r="O64" s="1">
        <f t="shared" si="16"/>
        <v>2</v>
      </c>
      <c r="P64" s="2">
        <v>12</v>
      </c>
      <c r="Q64" s="10">
        <f t="shared" si="11"/>
        <v>12</v>
      </c>
      <c r="R64" s="74" t="str">
        <f t="shared" si="12"/>
        <v/>
      </c>
      <c r="S64" s="13" t="str">
        <f t="shared" si="1"/>
        <v/>
      </c>
      <c r="T64" s="103"/>
      <c r="U64" s="13" t="str">
        <f t="shared" si="2"/>
        <v/>
      </c>
      <c r="V64" s="12"/>
      <c r="W64" s="13" t="str">
        <f t="shared" si="3"/>
        <v/>
      </c>
      <c r="X64" s="12"/>
      <c r="Y64" t="b">
        <f t="shared" si="4"/>
        <v>0</v>
      </c>
      <c r="Z64" s="31"/>
    </row>
    <row r="65" spans="1:26">
      <c r="A65" s="65">
        <v>1</v>
      </c>
      <c r="B65" s="67">
        <f t="shared" si="17"/>
        <v>43922.75</v>
      </c>
      <c r="C65" s="75">
        <f t="shared" si="13"/>
        <v>33</v>
      </c>
      <c r="D65" s="16">
        <v>335</v>
      </c>
      <c r="E65" s="77">
        <f t="shared" si="14"/>
        <v>335</v>
      </c>
      <c r="F65" s="74" t="str">
        <f t="shared" si="0"/>
        <v/>
      </c>
      <c r="G65" s="1">
        <f t="shared" si="5"/>
        <v>27</v>
      </c>
      <c r="H65" s="1">
        <f t="shared" si="6"/>
        <v>278</v>
      </c>
      <c r="I65" s="90">
        <f t="shared" si="7"/>
        <v>278</v>
      </c>
      <c r="J65" s="74" t="str">
        <f t="shared" si="8"/>
        <v/>
      </c>
      <c r="K65" s="1">
        <f t="shared" si="15"/>
        <v>2</v>
      </c>
      <c r="L65" s="2">
        <v>41</v>
      </c>
      <c r="M65" s="7">
        <f t="shared" si="9"/>
        <v>41</v>
      </c>
      <c r="N65" s="74" t="str">
        <f t="shared" si="10"/>
        <v/>
      </c>
      <c r="O65" s="1">
        <f t="shared" si="16"/>
        <v>4</v>
      </c>
      <c r="P65" s="2">
        <v>16</v>
      </c>
      <c r="Q65" s="10">
        <f t="shared" si="11"/>
        <v>16</v>
      </c>
      <c r="R65" s="74" t="str">
        <f t="shared" si="12"/>
        <v/>
      </c>
      <c r="S65" s="13" t="str">
        <f t="shared" si="1"/>
        <v/>
      </c>
      <c r="T65" s="103"/>
      <c r="U65" s="13" t="str">
        <f t="shared" si="2"/>
        <v/>
      </c>
      <c r="V65" s="12"/>
      <c r="W65" s="13" t="str">
        <f t="shared" si="3"/>
        <v/>
      </c>
      <c r="X65" s="12"/>
      <c r="Y65" t="b">
        <f t="shared" si="4"/>
        <v>0</v>
      </c>
      <c r="Z65" s="31"/>
    </row>
    <row r="66" spans="1:26">
      <c r="A66" s="65">
        <v>1</v>
      </c>
      <c r="B66" s="67">
        <f t="shared" si="17"/>
        <v>43923.75</v>
      </c>
      <c r="C66" s="75">
        <f t="shared" si="13"/>
        <v>88</v>
      </c>
      <c r="D66" s="16">
        <v>423</v>
      </c>
      <c r="E66" s="77">
        <f t="shared" si="14"/>
        <v>423</v>
      </c>
      <c r="F66" s="74" t="str">
        <f t="shared" si="0"/>
        <v/>
      </c>
      <c r="G66" s="1">
        <f t="shared" si="5"/>
        <v>83</v>
      </c>
      <c r="H66" s="1">
        <f t="shared" si="6"/>
        <v>361</v>
      </c>
      <c r="I66" s="90">
        <f t="shared" si="7"/>
        <v>361</v>
      </c>
      <c r="J66" s="74" t="str">
        <f t="shared" si="8"/>
        <v/>
      </c>
      <c r="K66" s="1">
        <f t="shared" si="15"/>
        <v>1</v>
      </c>
      <c r="L66" s="2">
        <v>42</v>
      </c>
      <c r="M66" s="7">
        <f t="shared" si="9"/>
        <v>42</v>
      </c>
      <c r="N66" s="74" t="str">
        <f t="shared" si="10"/>
        <v/>
      </c>
      <c r="O66" s="1">
        <f t="shared" si="16"/>
        <v>4</v>
      </c>
      <c r="P66" s="2">
        <v>20</v>
      </c>
      <c r="Q66" s="10">
        <f t="shared" si="11"/>
        <v>20</v>
      </c>
      <c r="R66" s="74" t="str">
        <f t="shared" si="12"/>
        <v/>
      </c>
      <c r="S66" s="13" t="str">
        <f t="shared" si="1"/>
        <v/>
      </c>
      <c r="T66" s="103"/>
      <c r="U66" s="13" t="str">
        <f t="shared" si="2"/>
        <v/>
      </c>
      <c r="V66" s="12"/>
      <c r="W66" s="13" t="str">
        <f t="shared" si="3"/>
        <v/>
      </c>
      <c r="X66" s="12"/>
      <c r="Y66" t="b">
        <f t="shared" si="4"/>
        <v>0</v>
      </c>
      <c r="Z66" s="31"/>
    </row>
    <row r="67" spans="1:26">
      <c r="A67" s="65">
        <v>1</v>
      </c>
      <c r="B67" s="67">
        <f t="shared" si="17"/>
        <v>43924.75</v>
      </c>
      <c r="C67" s="75">
        <f t="shared" si="13"/>
        <v>67</v>
      </c>
      <c r="D67" s="16">
        <v>490</v>
      </c>
      <c r="E67" s="77">
        <f t="shared" si="14"/>
        <v>490</v>
      </c>
      <c r="F67" s="74" t="str">
        <f t="shared" si="0"/>
        <v/>
      </c>
      <c r="G67" s="1">
        <f t="shared" si="5"/>
        <v>53</v>
      </c>
      <c r="H67" s="1">
        <f t="shared" si="6"/>
        <v>414</v>
      </c>
      <c r="I67" s="90">
        <f t="shared" si="7"/>
        <v>414</v>
      </c>
      <c r="J67" s="74" t="str">
        <f t="shared" si="8"/>
        <v/>
      </c>
      <c r="K67" s="1">
        <f t="shared" si="15"/>
        <v>8</v>
      </c>
      <c r="L67" s="2">
        <v>50</v>
      </c>
      <c r="M67" s="7">
        <f t="shared" si="9"/>
        <v>50</v>
      </c>
      <c r="N67" s="74" t="str">
        <f t="shared" si="10"/>
        <v/>
      </c>
      <c r="O67" s="1">
        <f t="shared" si="16"/>
        <v>6</v>
      </c>
      <c r="P67" s="2">
        <v>26</v>
      </c>
      <c r="Q67" s="10">
        <f t="shared" si="11"/>
        <v>26</v>
      </c>
      <c r="R67" s="74" t="str">
        <f t="shared" si="12"/>
        <v/>
      </c>
      <c r="S67" s="13" t="str">
        <f t="shared" si="1"/>
        <v/>
      </c>
      <c r="T67" s="103"/>
      <c r="U67" s="13" t="str">
        <f t="shared" si="2"/>
        <v/>
      </c>
      <c r="V67" s="12"/>
      <c r="W67" s="13" t="str">
        <f t="shared" si="3"/>
        <v/>
      </c>
      <c r="X67" s="12"/>
      <c r="Y67" t="b">
        <f t="shared" si="4"/>
        <v>0</v>
      </c>
      <c r="Z67" s="32"/>
    </row>
    <row r="68" spans="1:26">
      <c r="A68" s="65">
        <v>1</v>
      </c>
      <c r="B68" s="67">
        <f t="shared" si="17"/>
        <v>43925.75</v>
      </c>
      <c r="C68" s="75">
        <f t="shared" si="13"/>
        <v>145</v>
      </c>
      <c r="D68" s="16">
        <v>635</v>
      </c>
      <c r="E68" s="77">
        <f t="shared" si="14"/>
        <v>635</v>
      </c>
      <c r="F68" s="74" t="str">
        <f t="shared" si="0"/>
        <v/>
      </c>
      <c r="G68" s="1">
        <f t="shared" si="5"/>
        <v>137</v>
      </c>
      <c r="H68" s="1">
        <f t="shared" si="6"/>
        <v>551</v>
      </c>
      <c r="I68" s="90">
        <f t="shared" si="7"/>
        <v>551</v>
      </c>
      <c r="J68" s="74" t="str">
        <f t="shared" si="8"/>
        <v/>
      </c>
      <c r="K68" s="1">
        <f t="shared" si="15"/>
        <v>2</v>
      </c>
      <c r="L68" s="2">
        <v>52</v>
      </c>
      <c r="M68" s="7">
        <f t="shared" si="9"/>
        <v>52</v>
      </c>
      <c r="N68" s="74" t="str">
        <f t="shared" si="10"/>
        <v/>
      </c>
      <c r="O68" s="1">
        <f t="shared" si="16"/>
        <v>6</v>
      </c>
      <c r="P68" s="2">
        <v>32</v>
      </c>
      <c r="Q68" s="10">
        <f t="shared" si="11"/>
        <v>32</v>
      </c>
      <c r="R68" s="74" t="str">
        <f t="shared" si="12"/>
        <v/>
      </c>
      <c r="S68" s="13" t="str">
        <f t="shared" si="1"/>
        <v/>
      </c>
      <c r="T68" s="103"/>
      <c r="U68" s="13" t="str">
        <f t="shared" si="2"/>
        <v/>
      </c>
      <c r="V68" s="12"/>
      <c r="W68" s="13" t="str">
        <f t="shared" si="3"/>
        <v/>
      </c>
      <c r="X68" s="12"/>
      <c r="Y68" t="b">
        <f t="shared" si="4"/>
        <v>0</v>
      </c>
      <c r="Z68" s="32"/>
    </row>
    <row r="69" spans="1:26">
      <c r="A69" s="65">
        <v>1</v>
      </c>
      <c r="B69" s="67">
        <f t="shared" si="17"/>
        <v>43926.75</v>
      </c>
      <c r="C69" s="75">
        <f t="shared" si="13"/>
        <v>113</v>
      </c>
      <c r="D69" s="16">
        <v>748</v>
      </c>
      <c r="E69" s="77">
        <f t="shared" si="14"/>
        <v>748</v>
      </c>
      <c r="F69" s="74" t="str">
        <f t="shared" si="0"/>
        <v/>
      </c>
      <c r="G69" s="1">
        <f t="shared" si="5"/>
        <v>96</v>
      </c>
      <c r="H69" s="1">
        <f t="shared" si="6"/>
        <v>647</v>
      </c>
      <c r="I69" s="90">
        <f t="shared" si="7"/>
        <v>647</v>
      </c>
      <c r="J69" s="74" t="str">
        <f t="shared" si="8"/>
        <v/>
      </c>
      <c r="K69" s="1">
        <f t="shared" si="15"/>
        <v>4</v>
      </c>
      <c r="L69" s="2">
        <v>56</v>
      </c>
      <c r="M69" s="7">
        <f t="shared" si="9"/>
        <v>56</v>
      </c>
      <c r="N69" s="74" t="str">
        <f t="shared" si="10"/>
        <v/>
      </c>
      <c r="O69" s="1">
        <f t="shared" si="16"/>
        <v>13</v>
      </c>
      <c r="P69" s="2">
        <v>45</v>
      </c>
      <c r="Q69" s="10">
        <f t="shared" si="11"/>
        <v>45</v>
      </c>
      <c r="R69" s="74" t="str">
        <f t="shared" si="12"/>
        <v/>
      </c>
      <c r="S69" s="13" t="str">
        <f t="shared" si="1"/>
        <v/>
      </c>
      <c r="T69" s="103"/>
      <c r="U69" s="13" t="str">
        <f t="shared" si="2"/>
        <v/>
      </c>
      <c r="V69" s="12"/>
      <c r="W69" s="13" t="str">
        <f t="shared" si="3"/>
        <v/>
      </c>
      <c r="X69" s="12"/>
      <c r="Y69" t="b">
        <f t="shared" si="4"/>
        <v>0</v>
      </c>
      <c r="Z69" s="32"/>
    </row>
    <row r="70" spans="1:26">
      <c r="A70" s="65">
        <v>1</v>
      </c>
      <c r="B70" s="67">
        <f t="shared" si="17"/>
        <v>43927.75</v>
      </c>
      <c r="C70" s="75">
        <f t="shared" si="13"/>
        <v>120</v>
      </c>
      <c r="D70" s="16">
        <v>868</v>
      </c>
      <c r="E70" s="77">
        <f t="shared" si="14"/>
        <v>868</v>
      </c>
      <c r="F70" s="74" t="str">
        <f t="shared" si="0"/>
        <v/>
      </c>
      <c r="G70" s="1">
        <f t="shared" si="5"/>
        <v>103</v>
      </c>
      <c r="H70" s="1">
        <f t="shared" si="6"/>
        <v>750</v>
      </c>
      <c r="I70" s="90">
        <f t="shared" si="7"/>
        <v>750</v>
      </c>
      <c r="J70" s="74" t="str">
        <f t="shared" si="8"/>
        <v/>
      </c>
      <c r="K70" s="1">
        <f t="shared" si="15"/>
        <v>10</v>
      </c>
      <c r="L70" s="2">
        <v>66</v>
      </c>
      <c r="M70" s="7">
        <f t="shared" si="9"/>
        <v>66</v>
      </c>
      <c r="N70" s="74" t="str">
        <f t="shared" si="10"/>
        <v/>
      </c>
      <c r="O70" s="1">
        <f t="shared" si="16"/>
        <v>7</v>
      </c>
      <c r="P70" s="2">
        <v>52</v>
      </c>
      <c r="Q70" s="10">
        <f t="shared" si="11"/>
        <v>52</v>
      </c>
      <c r="R70" s="74" t="str">
        <f t="shared" si="12"/>
        <v/>
      </c>
      <c r="S70" s="13" t="str">
        <f t="shared" si="1"/>
        <v/>
      </c>
      <c r="T70" s="103"/>
      <c r="U70" s="13" t="str">
        <f t="shared" si="2"/>
        <v/>
      </c>
      <c r="V70" s="12"/>
      <c r="W70" s="13" t="str">
        <f t="shared" si="3"/>
        <v/>
      </c>
      <c r="X70" s="12"/>
      <c r="Y70" t="b">
        <f t="shared" si="4"/>
        <v>0</v>
      </c>
      <c r="Z70" s="32"/>
    </row>
    <row r="71" spans="1:26">
      <c r="A71" s="65">
        <v>1</v>
      </c>
      <c r="B71" s="67">
        <f t="shared" si="17"/>
        <v>43928.75</v>
      </c>
      <c r="C71" s="75">
        <f t="shared" si="13"/>
        <v>150</v>
      </c>
      <c r="D71" s="16">
        <v>1018</v>
      </c>
      <c r="E71" s="77">
        <f t="shared" si="14"/>
        <v>1018</v>
      </c>
      <c r="F71" s="74" t="str">
        <f t="shared" si="0"/>
        <v/>
      </c>
      <c r="G71" s="1">
        <f t="shared" si="5"/>
        <v>125</v>
      </c>
      <c r="H71" s="1">
        <f t="shared" si="6"/>
        <v>875</v>
      </c>
      <c r="I71" s="90">
        <f t="shared" si="7"/>
        <v>875</v>
      </c>
      <c r="J71" s="74" t="str">
        <f t="shared" si="8"/>
        <v/>
      </c>
      <c r="K71" s="1">
        <f t="shared" si="15"/>
        <v>13</v>
      </c>
      <c r="L71" s="2">
        <v>79</v>
      </c>
      <c r="M71" s="7">
        <f t="shared" si="9"/>
        <v>79</v>
      </c>
      <c r="N71" s="74" t="str">
        <f t="shared" si="10"/>
        <v/>
      </c>
      <c r="O71" s="1">
        <f t="shared" si="16"/>
        <v>12</v>
      </c>
      <c r="P71" s="2">
        <v>64</v>
      </c>
      <c r="Q71" s="10">
        <f t="shared" si="11"/>
        <v>64</v>
      </c>
      <c r="R71" s="74" t="str">
        <f t="shared" si="12"/>
        <v/>
      </c>
      <c r="S71" s="13" t="str">
        <f t="shared" si="1"/>
        <v/>
      </c>
      <c r="T71" s="103"/>
      <c r="U71" s="13" t="str">
        <f t="shared" si="2"/>
        <v/>
      </c>
      <c r="V71" s="12"/>
      <c r="W71" s="13" t="str">
        <f t="shared" si="3"/>
        <v/>
      </c>
      <c r="X71" s="12"/>
      <c r="Y71" t="b">
        <f t="shared" si="4"/>
        <v>0</v>
      </c>
      <c r="Z71" s="32"/>
    </row>
    <row r="72" spans="1:26">
      <c r="A72" s="65">
        <v>1</v>
      </c>
      <c r="B72" s="67">
        <f t="shared" si="17"/>
        <v>43929.75</v>
      </c>
      <c r="C72" s="75">
        <f t="shared" si="13"/>
        <v>117</v>
      </c>
      <c r="D72" s="16">
        <v>1135</v>
      </c>
      <c r="E72" s="77">
        <f t="shared" si="14"/>
        <v>1135</v>
      </c>
      <c r="F72" s="74" t="str">
        <f t="shared" si="0"/>
        <v/>
      </c>
      <c r="G72" s="1">
        <f t="shared" si="5"/>
        <v>71</v>
      </c>
      <c r="H72" s="1">
        <f t="shared" si="6"/>
        <v>946</v>
      </c>
      <c r="I72" s="90">
        <f t="shared" si="7"/>
        <v>946</v>
      </c>
      <c r="J72" s="74" t="str">
        <f t="shared" si="8"/>
        <v/>
      </c>
      <c r="K72" s="1">
        <f t="shared" si="15"/>
        <v>38</v>
      </c>
      <c r="L72" s="2">
        <v>117</v>
      </c>
      <c r="M72" s="7">
        <f t="shared" si="9"/>
        <v>117</v>
      </c>
      <c r="N72" s="74" t="str">
        <f t="shared" si="10"/>
        <v/>
      </c>
      <c r="O72" s="1">
        <f t="shared" si="16"/>
        <v>8</v>
      </c>
      <c r="P72" s="2">
        <v>72</v>
      </c>
      <c r="Q72" s="10">
        <f t="shared" si="11"/>
        <v>72</v>
      </c>
      <c r="R72" s="74" t="str">
        <f t="shared" si="12"/>
        <v/>
      </c>
      <c r="S72" s="13" t="str">
        <f t="shared" si="1"/>
        <v/>
      </c>
      <c r="T72" s="103"/>
      <c r="U72" s="13" t="str">
        <f t="shared" si="2"/>
        <v/>
      </c>
      <c r="V72" s="12"/>
      <c r="W72" s="13" t="str">
        <f t="shared" si="3"/>
        <v/>
      </c>
      <c r="X72" s="12"/>
      <c r="Y72" t="b">
        <f t="shared" si="4"/>
        <v>0</v>
      </c>
      <c r="Z72" s="32"/>
    </row>
    <row r="73" spans="1:26">
      <c r="A73" s="65">
        <v>1</v>
      </c>
      <c r="B73" s="67">
        <f t="shared" si="17"/>
        <v>43930.75</v>
      </c>
      <c r="C73" s="75">
        <f t="shared" si="13"/>
        <v>229</v>
      </c>
      <c r="D73" s="16">
        <v>1364</v>
      </c>
      <c r="E73" s="77">
        <f t="shared" si="14"/>
        <v>1364</v>
      </c>
      <c r="F73" s="74" t="str">
        <f t="shared" si="0"/>
        <v/>
      </c>
      <c r="G73" s="1">
        <f t="shared" si="5"/>
        <v>196</v>
      </c>
      <c r="H73" s="1">
        <f t="shared" si="6"/>
        <v>1142</v>
      </c>
      <c r="I73" s="90">
        <f t="shared" si="7"/>
        <v>1142</v>
      </c>
      <c r="J73" s="74" t="str">
        <f t="shared" si="8"/>
        <v/>
      </c>
      <c r="K73" s="1">
        <f t="shared" si="15"/>
        <v>8</v>
      </c>
      <c r="L73" s="2">
        <v>125</v>
      </c>
      <c r="M73" s="7">
        <f t="shared" si="9"/>
        <v>125</v>
      </c>
      <c r="N73" s="74" t="str">
        <f t="shared" si="10"/>
        <v/>
      </c>
      <c r="O73" s="1">
        <f t="shared" si="16"/>
        <v>25</v>
      </c>
      <c r="P73" s="2">
        <v>97</v>
      </c>
      <c r="Q73" s="10">
        <f t="shared" si="11"/>
        <v>97</v>
      </c>
      <c r="R73" s="74" t="str">
        <f t="shared" si="12"/>
        <v/>
      </c>
      <c r="S73" s="13" t="str">
        <f t="shared" si="1"/>
        <v/>
      </c>
      <c r="T73" s="103"/>
      <c r="U73" s="13" t="str">
        <f t="shared" si="2"/>
        <v/>
      </c>
      <c r="V73" s="12"/>
      <c r="W73" s="13" t="str">
        <f t="shared" si="3"/>
        <v/>
      </c>
      <c r="X73" s="12"/>
      <c r="Y73" t="b">
        <f t="shared" si="4"/>
        <v>0</v>
      </c>
      <c r="Z73" s="32"/>
    </row>
    <row r="74" spans="1:26">
      <c r="A74" s="65">
        <v>1</v>
      </c>
      <c r="B74" s="67">
        <f t="shared" si="17"/>
        <v>43931.75</v>
      </c>
      <c r="C74" s="75">
        <f t="shared" si="13"/>
        <v>210</v>
      </c>
      <c r="D74" s="16">
        <v>1574</v>
      </c>
      <c r="E74" s="77">
        <f t="shared" si="14"/>
        <v>1574</v>
      </c>
      <c r="F74" s="74" t="str">
        <f t="shared" si="0"/>
        <v/>
      </c>
      <c r="G74" s="1">
        <f t="shared" si="5"/>
        <v>134</v>
      </c>
      <c r="H74" s="1">
        <f t="shared" si="6"/>
        <v>1276</v>
      </c>
      <c r="I74" s="90">
        <f t="shared" si="7"/>
        <v>1276</v>
      </c>
      <c r="J74" s="74" t="str">
        <f t="shared" si="8"/>
        <v/>
      </c>
      <c r="K74" s="1">
        <f t="shared" si="15"/>
        <v>63</v>
      </c>
      <c r="L74" s="2">
        <v>188</v>
      </c>
      <c r="M74" s="7">
        <f t="shared" si="9"/>
        <v>188</v>
      </c>
      <c r="N74" s="74" t="str">
        <f t="shared" si="10"/>
        <v/>
      </c>
      <c r="O74" s="1">
        <f t="shared" si="16"/>
        <v>13</v>
      </c>
      <c r="P74" s="2">
        <v>110</v>
      </c>
      <c r="Q74" s="10">
        <f t="shared" si="11"/>
        <v>110</v>
      </c>
      <c r="R74" s="74" t="str">
        <f t="shared" si="12"/>
        <v/>
      </c>
      <c r="S74" s="13" t="str">
        <f t="shared" si="1"/>
        <v/>
      </c>
      <c r="T74" s="103"/>
      <c r="U74" s="13" t="str">
        <f t="shared" si="2"/>
        <v/>
      </c>
      <c r="V74" s="12"/>
      <c r="W74" s="13" t="str">
        <f t="shared" si="3"/>
        <v/>
      </c>
      <c r="X74" s="12"/>
      <c r="Y74" t="b">
        <f t="shared" si="4"/>
        <v>0</v>
      </c>
      <c r="Z74" s="32"/>
    </row>
    <row r="75" spans="1:26">
      <c r="A75" s="65">
        <v>1</v>
      </c>
      <c r="B75" s="67">
        <f t="shared" si="17"/>
        <v>43932.75</v>
      </c>
      <c r="C75" s="75">
        <f t="shared" si="13"/>
        <v>187</v>
      </c>
      <c r="D75" s="16">
        <v>1761</v>
      </c>
      <c r="E75" s="77">
        <f t="shared" si="14"/>
        <v>1761</v>
      </c>
      <c r="F75" s="74" t="str">
        <f t="shared" si="0"/>
        <v/>
      </c>
      <c r="G75" s="1">
        <f t="shared" si="5"/>
        <v>150</v>
      </c>
      <c r="H75" s="1">
        <f t="shared" si="6"/>
        <v>1426</v>
      </c>
      <c r="I75" s="90">
        <f t="shared" si="7"/>
        <v>1426</v>
      </c>
      <c r="J75" s="74" t="str">
        <f t="shared" si="8"/>
        <v/>
      </c>
      <c r="K75" s="1">
        <f t="shared" si="15"/>
        <v>20</v>
      </c>
      <c r="L75" s="2">
        <v>208</v>
      </c>
      <c r="M75" s="7">
        <f t="shared" si="9"/>
        <v>208</v>
      </c>
      <c r="N75" s="74" t="str">
        <f t="shared" si="10"/>
        <v/>
      </c>
      <c r="O75" s="1">
        <f t="shared" si="16"/>
        <v>17</v>
      </c>
      <c r="P75" s="2">
        <v>127</v>
      </c>
      <c r="Q75" s="10">
        <f t="shared" si="11"/>
        <v>127</v>
      </c>
      <c r="R75" s="74" t="str">
        <f t="shared" si="12"/>
        <v/>
      </c>
      <c r="S75" s="13" t="str">
        <f t="shared" si="1"/>
        <v/>
      </c>
      <c r="T75" s="103"/>
      <c r="U75" s="13" t="str">
        <f t="shared" si="2"/>
        <v/>
      </c>
      <c r="V75" s="12"/>
      <c r="W75" s="13" t="str">
        <f t="shared" si="3"/>
        <v/>
      </c>
      <c r="X75" s="12"/>
      <c r="Y75" t="b">
        <f t="shared" si="4"/>
        <v>0</v>
      </c>
      <c r="Z75" s="32"/>
    </row>
    <row r="76" spans="1:26">
      <c r="A76" s="65">
        <v>1</v>
      </c>
      <c r="B76" s="67">
        <f t="shared" si="17"/>
        <v>43933.75</v>
      </c>
      <c r="C76" s="75">
        <f t="shared" si="13"/>
        <v>221</v>
      </c>
      <c r="D76" s="16">
        <v>1982</v>
      </c>
      <c r="E76" s="77">
        <f t="shared" si="14"/>
        <v>1982</v>
      </c>
      <c r="F76" s="74" t="str">
        <f t="shared" si="0"/>
        <v/>
      </c>
      <c r="G76" s="1">
        <f t="shared" si="5"/>
        <v>190</v>
      </c>
      <c r="H76" s="1">
        <f t="shared" si="6"/>
        <v>1616</v>
      </c>
      <c r="I76" s="90">
        <f t="shared" si="7"/>
        <v>1616</v>
      </c>
      <c r="J76" s="74" t="str">
        <f t="shared" si="8"/>
        <v/>
      </c>
      <c r="K76" s="1">
        <f t="shared" si="15"/>
        <v>9</v>
      </c>
      <c r="L76" s="2">
        <v>217</v>
      </c>
      <c r="M76" s="7">
        <f t="shared" si="9"/>
        <v>217</v>
      </c>
      <c r="N76" s="74" t="str">
        <f t="shared" si="10"/>
        <v/>
      </c>
      <c r="O76" s="1">
        <f t="shared" si="16"/>
        <v>22</v>
      </c>
      <c r="P76" s="2">
        <v>149</v>
      </c>
      <c r="Q76" s="10">
        <f t="shared" si="11"/>
        <v>149</v>
      </c>
      <c r="R76" s="74" t="str">
        <f t="shared" si="12"/>
        <v/>
      </c>
      <c r="S76" s="13" t="str">
        <f t="shared" si="1"/>
        <v/>
      </c>
      <c r="T76" s="103"/>
      <c r="U76" s="13" t="str">
        <f t="shared" si="2"/>
        <v/>
      </c>
      <c r="V76" s="12"/>
      <c r="W76" s="13" t="str">
        <f t="shared" si="3"/>
        <v/>
      </c>
      <c r="X76" s="12"/>
      <c r="Y76" t="b">
        <f t="shared" si="4"/>
        <v>0</v>
      </c>
      <c r="Z76" s="32"/>
    </row>
    <row r="77" spans="1:26">
      <c r="A77" s="65">
        <v>1</v>
      </c>
      <c r="B77" s="67">
        <f t="shared" si="17"/>
        <v>43934.75</v>
      </c>
      <c r="C77" s="75">
        <f t="shared" si="13"/>
        <v>352</v>
      </c>
      <c r="D77" s="16">
        <v>2334</v>
      </c>
      <c r="E77" s="77">
        <f t="shared" si="14"/>
        <v>2334</v>
      </c>
      <c r="F77" s="74" t="str">
        <f t="shared" si="0"/>
        <v/>
      </c>
      <c r="G77" s="1">
        <f t="shared" si="5"/>
        <v>330</v>
      </c>
      <c r="H77" s="1">
        <f t="shared" si="6"/>
        <v>1946</v>
      </c>
      <c r="I77" s="90">
        <f t="shared" si="7"/>
        <v>1946</v>
      </c>
      <c r="J77" s="74" t="str">
        <f t="shared" si="8"/>
        <v/>
      </c>
      <c r="K77" s="1">
        <f t="shared" si="15"/>
        <v>11</v>
      </c>
      <c r="L77" s="2">
        <v>228</v>
      </c>
      <c r="M77" s="7">
        <f t="shared" si="9"/>
        <v>228</v>
      </c>
      <c r="N77" s="74" t="str">
        <f t="shared" si="10"/>
        <v/>
      </c>
      <c r="O77" s="1">
        <f t="shared" si="16"/>
        <v>11</v>
      </c>
      <c r="P77" s="2">
        <v>160</v>
      </c>
      <c r="Q77" s="10">
        <f t="shared" si="11"/>
        <v>160</v>
      </c>
      <c r="R77" s="74" t="str">
        <f t="shared" si="12"/>
        <v/>
      </c>
      <c r="S77" s="13" t="str">
        <f t="shared" si="1"/>
        <v/>
      </c>
      <c r="T77" s="103"/>
      <c r="U77" s="13" t="str">
        <f t="shared" si="2"/>
        <v/>
      </c>
      <c r="V77" s="12"/>
      <c r="W77" s="13" t="str">
        <f t="shared" si="3"/>
        <v/>
      </c>
      <c r="X77" s="12"/>
      <c r="Y77" t="b">
        <f t="shared" si="4"/>
        <v>0</v>
      </c>
      <c r="Z77" s="32"/>
    </row>
    <row r="78" spans="1:26">
      <c r="A78" s="65">
        <v>1</v>
      </c>
      <c r="B78" s="67">
        <f t="shared" si="17"/>
        <v>43935.75</v>
      </c>
      <c r="C78" s="75">
        <f t="shared" si="13"/>
        <v>350</v>
      </c>
      <c r="D78" s="16">
        <v>2684</v>
      </c>
      <c r="E78" s="77">
        <f t="shared" si="14"/>
        <v>2684</v>
      </c>
      <c r="F78" s="74" t="str">
        <f t="shared" si="0"/>
        <v/>
      </c>
      <c r="G78" s="1">
        <f t="shared" si="5"/>
        <v>301</v>
      </c>
      <c r="H78" s="1">
        <f t="shared" si="6"/>
        <v>2247</v>
      </c>
      <c r="I78" s="90">
        <f t="shared" si="7"/>
        <v>2247</v>
      </c>
      <c r="J78" s="74" t="str">
        <f t="shared" si="8"/>
        <v/>
      </c>
      <c r="K78" s="1">
        <f t="shared" si="15"/>
        <v>31</v>
      </c>
      <c r="L78" s="2">
        <v>259</v>
      </c>
      <c r="M78" s="7">
        <f t="shared" si="9"/>
        <v>259</v>
      </c>
      <c r="N78" s="74" t="str">
        <f t="shared" si="10"/>
        <v/>
      </c>
      <c r="O78" s="1">
        <f t="shared" si="16"/>
        <v>18</v>
      </c>
      <c r="P78" s="2">
        <v>178</v>
      </c>
      <c r="Q78" s="10">
        <f t="shared" si="11"/>
        <v>178</v>
      </c>
      <c r="R78" s="74" t="str">
        <f t="shared" si="12"/>
        <v/>
      </c>
      <c r="S78" s="13" t="str">
        <f t="shared" si="1"/>
        <v/>
      </c>
      <c r="T78" s="103"/>
      <c r="U78" s="13" t="str">
        <f t="shared" si="2"/>
        <v/>
      </c>
      <c r="V78" s="12"/>
      <c r="W78" s="13" t="str">
        <f t="shared" si="3"/>
        <v/>
      </c>
      <c r="X78" s="12"/>
      <c r="Y78" t="b">
        <f t="shared" si="4"/>
        <v>0</v>
      </c>
      <c r="Z78" s="32"/>
    </row>
    <row r="79" spans="1:26">
      <c r="A79" s="65">
        <v>1</v>
      </c>
      <c r="B79" s="67">
        <f t="shared" si="17"/>
        <v>43936.75</v>
      </c>
      <c r="C79" s="75">
        <f t="shared" si="13"/>
        <v>232</v>
      </c>
      <c r="D79" s="16">
        <v>2916</v>
      </c>
      <c r="E79" s="77">
        <f t="shared" si="14"/>
        <v>2916</v>
      </c>
      <c r="F79" s="74" t="str">
        <f t="shared" si="0"/>
        <v/>
      </c>
      <c r="G79" s="1">
        <f t="shared" si="5"/>
        <v>187</v>
      </c>
      <c r="H79" s="1">
        <f t="shared" si="6"/>
        <v>2434</v>
      </c>
      <c r="I79" s="90">
        <f t="shared" si="7"/>
        <v>2434</v>
      </c>
      <c r="J79" s="74" t="str">
        <f t="shared" si="8"/>
        <v/>
      </c>
      <c r="K79" s="1">
        <f t="shared" si="15"/>
        <v>36</v>
      </c>
      <c r="L79" s="2">
        <v>295</v>
      </c>
      <c r="M79" s="7">
        <f t="shared" si="9"/>
        <v>295</v>
      </c>
      <c r="N79" s="74" t="str">
        <f t="shared" si="10"/>
        <v/>
      </c>
      <c r="O79" s="1">
        <f t="shared" si="16"/>
        <v>9</v>
      </c>
      <c r="P79" s="2">
        <v>187</v>
      </c>
      <c r="Q79" s="10">
        <f t="shared" si="11"/>
        <v>187</v>
      </c>
      <c r="R79" s="74" t="str">
        <f t="shared" si="12"/>
        <v/>
      </c>
      <c r="S79" s="13" t="str">
        <f t="shared" si="1"/>
        <v/>
      </c>
      <c r="T79" s="103"/>
      <c r="U79" s="13" t="str">
        <f t="shared" si="2"/>
        <v/>
      </c>
      <c r="V79" s="12"/>
      <c r="W79" s="13" t="str">
        <f t="shared" si="3"/>
        <v/>
      </c>
      <c r="X79" s="12"/>
      <c r="Y79" t="b">
        <f t="shared" si="4"/>
        <v>0</v>
      </c>
      <c r="Z79" s="32"/>
    </row>
    <row r="80" spans="1:26">
      <c r="A80" s="65">
        <v>1</v>
      </c>
      <c r="B80" s="67">
        <f t="shared" si="17"/>
        <v>43937.75</v>
      </c>
      <c r="C80" s="75">
        <f t="shared" si="13"/>
        <v>286</v>
      </c>
      <c r="D80" s="16">
        <v>3202</v>
      </c>
      <c r="E80" s="77">
        <f t="shared" si="14"/>
        <v>3202</v>
      </c>
      <c r="F80" s="74" t="str">
        <f t="shared" si="0"/>
        <v/>
      </c>
      <c r="G80" s="1">
        <f t="shared" si="5"/>
        <v>274</v>
      </c>
      <c r="H80" s="1">
        <f t="shared" si="6"/>
        <v>2708</v>
      </c>
      <c r="I80" s="90">
        <f t="shared" si="7"/>
        <v>2708</v>
      </c>
      <c r="J80" s="74" t="str">
        <f t="shared" si="8"/>
        <v/>
      </c>
      <c r="K80" s="1">
        <f t="shared" si="15"/>
        <v>5</v>
      </c>
      <c r="L80" s="2">
        <v>300</v>
      </c>
      <c r="M80" s="7">
        <f t="shared" si="9"/>
        <v>300</v>
      </c>
      <c r="N80" s="74" t="str">
        <f t="shared" si="10"/>
        <v/>
      </c>
      <c r="O80" s="1">
        <f t="shared" si="16"/>
        <v>7</v>
      </c>
      <c r="P80" s="2">
        <v>194</v>
      </c>
      <c r="Q80" s="10">
        <f t="shared" si="11"/>
        <v>194</v>
      </c>
      <c r="R80" s="74" t="str">
        <f t="shared" si="12"/>
        <v/>
      </c>
      <c r="S80" s="13" t="str">
        <f t="shared" si="1"/>
        <v/>
      </c>
      <c r="T80" s="103"/>
      <c r="U80" s="13" t="str">
        <f t="shared" si="2"/>
        <v/>
      </c>
      <c r="V80" s="12"/>
      <c r="W80" s="13" t="str">
        <f t="shared" si="3"/>
        <v/>
      </c>
      <c r="X80" s="12"/>
      <c r="Y80" t="b">
        <f t="shared" si="4"/>
        <v>0</v>
      </c>
      <c r="Z80" s="32"/>
    </row>
    <row r="81" spans="1:30">
      <c r="A81" s="65">
        <v>1</v>
      </c>
      <c r="B81" s="67">
        <f t="shared" si="17"/>
        <v>43938.75</v>
      </c>
      <c r="C81" s="75">
        <f t="shared" si="13"/>
        <v>118</v>
      </c>
      <c r="D81" s="16">
        <v>3320</v>
      </c>
      <c r="E81" s="77">
        <f t="shared" si="14"/>
        <v>3320</v>
      </c>
      <c r="F81" s="74" t="str">
        <f t="shared" si="0"/>
        <v/>
      </c>
      <c r="G81" s="1">
        <f t="shared" si="5"/>
        <v>80</v>
      </c>
      <c r="H81" s="1">
        <f t="shared" si="6"/>
        <v>2788</v>
      </c>
      <c r="I81" s="90">
        <f t="shared" si="7"/>
        <v>2788</v>
      </c>
      <c r="J81" s="74" t="str">
        <f t="shared" si="8"/>
        <v/>
      </c>
      <c r="K81" s="1">
        <f t="shared" si="15"/>
        <v>31</v>
      </c>
      <c r="L81" s="2">
        <v>331</v>
      </c>
      <c r="M81" s="7">
        <f t="shared" si="9"/>
        <v>331</v>
      </c>
      <c r="N81" s="74" t="str">
        <f t="shared" si="10"/>
        <v/>
      </c>
      <c r="O81" s="1">
        <f t="shared" si="16"/>
        <v>7</v>
      </c>
      <c r="P81" s="2">
        <v>201</v>
      </c>
      <c r="Q81" s="10">
        <f t="shared" si="11"/>
        <v>201</v>
      </c>
      <c r="R81" s="74" t="str">
        <f t="shared" si="12"/>
        <v/>
      </c>
      <c r="S81" s="13" t="str">
        <f t="shared" si="1"/>
        <v/>
      </c>
      <c r="T81" s="103"/>
      <c r="U81" s="13" t="str">
        <f t="shared" si="2"/>
        <v/>
      </c>
      <c r="V81" s="12"/>
      <c r="W81" s="13" t="str">
        <f t="shared" si="3"/>
        <v/>
      </c>
      <c r="X81" s="12"/>
      <c r="Y81" t="b">
        <f t="shared" si="4"/>
        <v>0</v>
      </c>
      <c r="Z81" s="32"/>
    </row>
    <row r="82" spans="1:30">
      <c r="A82" s="65">
        <v>1</v>
      </c>
      <c r="B82" s="67">
        <f t="shared" si="17"/>
        <v>43939.75</v>
      </c>
      <c r="C82" s="75">
        <f t="shared" si="13"/>
        <v>328</v>
      </c>
      <c r="D82" s="16">
        <v>3648</v>
      </c>
      <c r="E82" s="77">
        <f t="shared" si="14"/>
        <v>3648</v>
      </c>
      <c r="F82" s="74" t="str">
        <f t="shared" si="0"/>
        <v/>
      </c>
      <c r="G82" s="1">
        <f t="shared" si="5"/>
        <v>284</v>
      </c>
      <c r="H82" s="1">
        <f t="shared" si="6"/>
        <v>3072</v>
      </c>
      <c r="I82" s="90">
        <f t="shared" si="7"/>
        <v>3072</v>
      </c>
      <c r="J82" s="74" t="str">
        <f t="shared" si="8"/>
        <v/>
      </c>
      <c r="K82" s="1">
        <f t="shared" si="15"/>
        <v>34</v>
      </c>
      <c r="L82" s="2">
        <v>365</v>
      </c>
      <c r="M82" s="7">
        <f t="shared" si="9"/>
        <v>365</v>
      </c>
      <c r="N82" s="74" t="str">
        <f t="shared" si="10"/>
        <v/>
      </c>
      <c r="O82" s="1">
        <f t="shared" si="16"/>
        <v>10</v>
      </c>
      <c r="P82" s="2">
        <v>211</v>
      </c>
      <c r="Q82" s="10">
        <f t="shared" si="11"/>
        <v>211</v>
      </c>
      <c r="R82" s="74" t="str">
        <f t="shared" si="12"/>
        <v/>
      </c>
      <c r="S82" s="13" t="str">
        <f t="shared" si="1"/>
        <v/>
      </c>
      <c r="T82" s="103"/>
      <c r="U82" s="13" t="str">
        <f t="shared" si="2"/>
        <v/>
      </c>
      <c r="V82" s="12"/>
      <c r="W82" s="13" t="str">
        <f t="shared" si="3"/>
        <v/>
      </c>
      <c r="X82" s="12"/>
      <c r="Y82" t="b">
        <f t="shared" si="4"/>
        <v>0</v>
      </c>
      <c r="Z82" s="32"/>
    </row>
    <row r="83" spans="1:30">
      <c r="A83" s="65">
        <v>1</v>
      </c>
      <c r="B83" s="67">
        <f t="shared" si="17"/>
        <v>43940.75</v>
      </c>
      <c r="C83" s="98">
        <f t="shared" si="13"/>
        <v>552</v>
      </c>
      <c r="D83" s="16">
        <v>4200</v>
      </c>
      <c r="E83" s="77">
        <f t="shared" si="14"/>
        <v>4200</v>
      </c>
      <c r="F83" s="99" t="str">
        <f t="shared" si="0"/>
        <v/>
      </c>
      <c r="G83" s="100">
        <f t="shared" si="5"/>
        <v>398</v>
      </c>
      <c r="H83" s="100">
        <f t="shared" si="6"/>
        <v>3470</v>
      </c>
      <c r="I83" s="90">
        <f t="shared" si="7"/>
        <v>3470</v>
      </c>
      <c r="J83" s="99" t="str">
        <f t="shared" si="8"/>
        <v/>
      </c>
      <c r="K83" s="100">
        <f t="shared" si="15"/>
        <v>142</v>
      </c>
      <c r="L83" s="101">
        <v>507</v>
      </c>
      <c r="M83" s="7">
        <f t="shared" si="9"/>
        <v>507</v>
      </c>
      <c r="N83" s="99" t="str">
        <f t="shared" si="10"/>
        <v/>
      </c>
      <c r="O83" s="100">
        <f t="shared" si="16"/>
        <v>12</v>
      </c>
      <c r="P83" s="101">
        <v>223</v>
      </c>
      <c r="Q83" s="10">
        <f t="shared" si="11"/>
        <v>223</v>
      </c>
      <c r="R83" s="99" t="str">
        <f t="shared" si="12"/>
        <v/>
      </c>
      <c r="S83" s="13" t="str">
        <f t="shared" si="1"/>
        <v/>
      </c>
      <c r="T83" s="103"/>
      <c r="U83" s="13" t="str">
        <f t="shared" si="2"/>
        <v/>
      </c>
      <c r="V83" s="12"/>
      <c r="W83" s="13" t="str">
        <f t="shared" si="3"/>
        <v/>
      </c>
      <c r="X83" s="12"/>
      <c r="Y83" s="9" t="b">
        <f t="shared" si="4"/>
        <v>0</v>
      </c>
      <c r="Z83" s="37"/>
      <c r="AA83" s="9"/>
      <c r="AB83" s="9"/>
      <c r="AC83" s="9"/>
      <c r="AD83" s="9"/>
    </row>
    <row r="84" spans="1:30">
      <c r="A84" s="65">
        <v>1</v>
      </c>
      <c r="B84" s="67">
        <f t="shared" si="17"/>
        <v>43941.75</v>
      </c>
      <c r="C84" s="75">
        <f t="shared" si="13"/>
        <v>466</v>
      </c>
      <c r="D84" s="16">
        <v>4666</v>
      </c>
      <c r="E84" s="77">
        <f t="shared" si="14"/>
        <v>4666</v>
      </c>
      <c r="F84" s="74" t="str">
        <f t="shared" si="0"/>
        <v/>
      </c>
      <c r="G84" s="1">
        <f t="shared" si="5"/>
        <v>392</v>
      </c>
      <c r="H84" s="1">
        <f t="shared" si="6"/>
        <v>3862</v>
      </c>
      <c r="I84" s="90">
        <f t="shared" si="7"/>
        <v>3862</v>
      </c>
      <c r="J84" s="74" t="str">
        <f t="shared" si="8"/>
        <v/>
      </c>
      <c r="K84" s="1">
        <f t="shared" si="15"/>
        <v>65</v>
      </c>
      <c r="L84" s="2">
        <v>572</v>
      </c>
      <c r="M84" s="7">
        <f t="shared" si="9"/>
        <v>572</v>
      </c>
      <c r="N84" s="74" t="str">
        <f t="shared" si="10"/>
        <v/>
      </c>
      <c r="O84" s="1">
        <f t="shared" si="16"/>
        <v>9</v>
      </c>
      <c r="P84" s="2">
        <v>232</v>
      </c>
      <c r="Q84" s="10">
        <f t="shared" si="11"/>
        <v>232</v>
      </c>
      <c r="R84" s="74" t="str">
        <f t="shared" si="12"/>
        <v/>
      </c>
      <c r="S84" s="13" t="str">
        <f t="shared" si="1"/>
        <v/>
      </c>
      <c r="T84" s="103"/>
      <c r="U84" s="13" t="str">
        <f t="shared" si="2"/>
        <v/>
      </c>
      <c r="V84" s="12"/>
      <c r="W84" s="13" t="str">
        <f t="shared" si="3"/>
        <v/>
      </c>
      <c r="X84" s="12"/>
      <c r="Y84" t="b">
        <f t="shared" si="4"/>
        <v>0</v>
      </c>
      <c r="Z84" s="37"/>
    </row>
    <row r="85" spans="1:30">
      <c r="A85" s="65">
        <v>1</v>
      </c>
      <c r="B85" s="67">
        <f t="shared" si="17"/>
        <v>43942.75</v>
      </c>
      <c r="C85" s="75">
        <f t="shared" si="13"/>
        <v>552</v>
      </c>
      <c r="D85" s="16">
        <v>5218</v>
      </c>
      <c r="E85" s="77">
        <f t="shared" si="14"/>
        <v>5218</v>
      </c>
      <c r="F85" s="74" t="str">
        <f t="shared" si="0"/>
        <v/>
      </c>
      <c r="G85" s="1">
        <f t="shared" si="5"/>
        <v>383</v>
      </c>
      <c r="H85" s="1">
        <f t="shared" si="6"/>
        <v>4245</v>
      </c>
      <c r="I85" s="90">
        <f t="shared" si="7"/>
        <v>4245</v>
      </c>
      <c r="J85" s="74" t="str">
        <f t="shared" si="8"/>
        <v/>
      </c>
      <c r="K85" s="1">
        <f t="shared" si="15"/>
        <v>150</v>
      </c>
      <c r="L85" s="2">
        <v>722</v>
      </c>
      <c r="M85" s="7">
        <f t="shared" si="9"/>
        <v>722</v>
      </c>
      <c r="N85" s="74" t="str">
        <f t="shared" si="10"/>
        <v/>
      </c>
      <c r="O85" s="1">
        <f t="shared" si="16"/>
        <v>19</v>
      </c>
      <c r="P85" s="2">
        <v>251</v>
      </c>
      <c r="Q85" s="10">
        <f t="shared" si="11"/>
        <v>251</v>
      </c>
      <c r="R85" s="74" t="str">
        <f t="shared" si="12"/>
        <v/>
      </c>
      <c r="S85" s="13" t="str">
        <f t="shared" si="1"/>
        <v/>
      </c>
      <c r="T85" s="103"/>
      <c r="U85" s="13" t="str">
        <f t="shared" si="2"/>
        <v/>
      </c>
      <c r="V85" s="12"/>
      <c r="W85" s="13" t="str">
        <f t="shared" si="3"/>
        <v/>
      </c>
      <c r="X85" s="12"/>
      <c r="Y85" t="b">
        <f t="shared" si="4"/>
        <v>0</v>
      </c>
      <c r="Z85" s="82"/>
    </row>
    <row r="86" spans="1:30">
      <c r="A86" s="65">
        <v>1</v>
      </c>
      <c r="B86" s="67">
        <f t="shared" si="17"/>
        <v>43943.75</v>
      </c>
      <c r="C86" s="75">
        <f t="shared" si="13"/>
        <v>431</v>
      </c>
      <c r="D86" s="16">
        <v>5649</v>
      </c>
      <c r="E86" s="77">
        <f t="shared" si="14"/>
        <v>5649</v>
      </c>
      <c r="F86" s="74" t="str">
        <f t="shared" si="0"/>
        <v/>
      </c>
      <c r="G86" s="1">
        <f t="shared" si="5"/>
        <v>346</v>
      </c>
      <c r="H86" s="1">
        <f t="shared" si="6"/>
        <v>4591</v>
      </c>
      <c r="I86" s="90">
        <f t="shared" si="7"/>
        <v>4591</v>
      </c>
      <c r="J86" s="74" t="str">
        <f t="shared" si="8"/>
        <v/>
      </c>
      <c r="K86" s="1">
        <f t="shared" si="15"/>
        <v>67</v>
      </c>
      <c r="L86" s="2">
        <v>789</v>
      </c>
      <c r="M86" s="7">
        <f t="shared" si="9"/>
        <v>789</v>
      </c>
      <c r="N86" s="74" t="str">
        <f t="shared" si="10"/>
        <v/>
      </c>
      <c r="O86" s="1">
        <f t="shared" si="16"/>
        <v>18</v>
      </c>
      <c r="P86" s="2">
        <v>269</v>
      </c>
      <c r="Q86" s="10">
        <f t="shared" si="11"/>
        <v>269</v>
      </c>
      <c r="R86" s="74" t="str">
        <f t="shared" si="12"/>
        <v/>
      </c>
      <c r="S86" s="13" t="str">
        <f t="shared" si="1"/>
        <v/>
      </c>
      <c r="T86" s="103"/>
      <c r="U86" s="13" t="str">
        <f t="shared" si="2"/>
        <v/>
      </c>
      <c r="V86" s="12"/>
      <c r="W86" s="13" t="str">
        <f t="shared" si="3"/>
        <v/>
      </c>
      <c r="X86" s="12"/>
      <c r="Y86" t="b">
        <f t="shared" si="4"/>
        <v>0</v>
      </c>
      <c r="Z86" s="84"/>
    </row>
    <row r="87" spans="1:30">
      <c r="A87" s="65">
        <v>1</v>
      </c>
      <c r="B87" s="67">
        <f t="shared" si="17"/>
        <v>43944.75</v>
      </c>
      <c r="C87" s="75">
        <f t="shared" si="13"/>
        <v>778</v>
      </c>
      <c r="D87" s="16">
        <v>6427</v>
      </c>
      <c r="E87" s="77">
        <f t="shared" si="14"/>
        <v>6427</v>
      </c>
      <c r="F87" s="74" t="str">
        <f t="shared" si="0"/>
        <v/>
      </c>
      <c r="G87" s="1">
        <f t="shared" si="5"/>
        <v>713</v>
      </c>
      <c r="H87" s="1">
        <f t="shared" si="6"/>
        <v>5304</v>
      </c>
      <c r="I87" s="90">
        <f t="shared" si="7"/>
        <v>5304</v>
      </c>
      <c r="J87" s="74" t="str">
        <f t="shared" si="8"/>
        <v/>
      </c>
      <c r="K87" s="1">
        <f t="shared" si="15"/>
        <v>51</v>
      </c>
      <c r="L87" s="2">
        <v>840</v>
      </c>
      <c r="M87" s="7">
        <f t="shared" si="9"/>
        <v>840</v>
      </c>
      <c r="N87" s="74" t="str">
        <f t="shared" si="10"/>
        <v/>
      </c>
      <c r="O87" s="1">
        <f t="shared" si="16"/>
        <v>14</v>
      </c>
      <c r="P87" s="2">
        <v>283</v>
      </c>
      <c r="Q87" s="10">
        <f t="shared" si="11"/>
        <v>283</v>
      </c>
      <c r="R87" s="74" t="str">
        <f t="shared" si="12"/>
        <v/>
      </c>
      <c r="S87" s="13" t="str">
        <f t="shared" si="1"/>
        <v/>
      </c>
      <c r="T87" s="103"/>
      <c r="U87" s="13" t="str">
        <f t="shared" si="2"/>
        <v/>
      </c>
      <c r="V87" s="12"/>
      <c r="W87" s="13" t="str">
        <f t="shared" si="3"/>
        <v/>
      </c>
      <c r="X87" s="12"/>
      <c r="Y87" t="b">
        <f t="shared" si="4"/>
        <v>0</v>
      </c>
      <c r="Z87" s="81"/>
    </row>
    <row r="88" spans="1:30">
      <c r="A88" s="65">
        <v>1</v>
      </c>
      <c r="B88" s="67">
        <f t="shared" si="17"/>
        <v>43945.75</v>
      </c>
      <c r="C88" s="75">
        <f t="shared" si="13"/>
        <v>390</v>
      </c>
      <c r="D88" s="16">
        <v>6817</v>
      </c>
      <c r="E88" s="77">
        <f t="shared" si="14"/>
        <v>6817</v>
      </c>
      <c r="F88" s="74" t="str">
        <f t="shared" si="0"/>
        <v/>
      </c>
      <c r="G88" s="1">
        <f t="shared" si="5"/>
        <v>255</v>
      </c>
      <c r="H88" s="1">
        <f t="shared" si="6"/>
        <v>5559</v>
      </c>
      <c r="I88" s="90">
        <f t="shared" si="7"/>
        <v>5559</v>
      </c>
      <c r="J88" s="74" t="str">
        <f t="shared" si="8"/>
        <v/>
      </c>
      <c r="K88" s="1">
        <f t="shared" si="15"/>
        <v>117</v>
      </c>
      <c r="L88" s="2">
        <v>957</v>
      </c>
      <c r="M88" s="7">
        <f t="shared" si="9"/>
        <v>957</v>
      </c>
      <c r="N88" s="74" t="str">
        <f t="shared" si="10"/>
        <v/>
      </c>
      <c r="O88" s="1">
        <f t="shared" si="16"/>
        <v>18</v>
      </c>
      <c r="P88" s="2">
        <v>301</v>
      </c>
      <c r="Q88" s="10">
        <f t="shared" si="11"/>
        <v>301</v>
      </c>
      <c r="R88" s="74" t="str">
        <f t="shared" si="12"/>
        <v/>
      </c>
      <c r="S88" s="13" t="str">
        <f t="shared" si="1"/>
        <v/>
      </c>
      <c r="T88" s="103"/>
      <c r="U88" s="13" t="str">
        <f t="shared" si="2"/>
        <v/>
      </c>
      <c r="V88" s="12"/>
      <c r="W88" s="13" t="str">
        <f t="shared" si="3"/>
        <v/>
      </c>
      <c r="X88" s="12"/>
      <c r="Y88" t="b">
        <f t="shared" si="4"/>
        <v>0</v>
      </c>
      <c r="Z88" s="81"/>
    </row>
    <row r="89" spans="1:30">
      <c r="A89" s="65">
        <v>1</v>
      </c>
      <c r="B89" s="67">
        <f t="shared" si="17"/>
        <v>43946.75</v>
      </c>
      <c r="C89" s="75">
        <f t="shared" si="13"/>
        <v>811</v>
      </c>
      <c r="D89" s="16">
        <v>7628</v>
      </c>
      <c r="E89" s="77">
        <f t="shared" si="14"/>
        <v>7628</v>
      </c>
      <c r="F89" s="74" t="str">
        <f t="shared" si="0"/>
        <v/>
      </c>
      <c r="G89" s="1">
        <f t="shared" si="5"/>
        <v>670</v>
      </c>
      <c r="H89" s="1">
        <f t="shared" si="6"/>
        <v>6229</v>
      </c>
      <c r="I89" s="90">
        <f t="shared" si="7"/>
        <v>6229</v>
      </c>
      <c r="J89" s="74" t="str">
        <f t="shared" si="8"/>
        <v/>
      </c>
      <c r="K89" s="1">
        <f t="shared" si="15"/>
        <v>119</v>
      </c>
      <c r="L89" s="2">
        <v>1076</v>
      </c>
      <c r="M89" s="7">
        <f t="shared" si="9"/>
        <v>1076</v>
      </c>
      <c r="N89" s="74" t="str">
        <f t="shared" si="10"/>
        <v/>
      </c>
      <c r="O89" s="1">
        <f t="shared" si="16"/>
        <v>22</v>
      </c>
      <c r="P89" s="2">
        <v>323</v>
      </c>
      <c r="Q89" s="10">
        <f t="shared" si="11"/>
        <v>323</v>
      </c>
      <c r="R89" s="74" t="str">
        <f t="shared" si="12"/>
        <v/>
      </c>
      <c r="S89" s="13" t="str">
        <f t="shared" si="1"/>
        <v/>
      </c>
      <c r="T89" s="103"/>
      <c r="U89" s="13" t="str">
        <f t="shared" si="2"/>
        <v/>
      </c>
      <c r="V89" s="12"/>
      <c r="W89" s="13" t="str">
        <f t="shared" si="3"/>
        <v/>
      </c>
      <c r="X89" s="12"/>
      <c r="Y89" t="b">
        <f t="shared" si="4"/>
        <v>0</v>
      </c>
      <c r="Z89" s="81"/>
    </row>
    <row r="90" spans="1:30">
      <c r="A90" s="65">
        <v>1</v>
      </c>
      <c r="B90" s="67">
        <f t="shared" si="17"/>
        <v>43947.75</v>
      </c>
      <c r="C90" s="75">
        <f t="shared" si="13"/>
        <v>440</v>
      </c>
      <c r="D90" s="16">
        <v>8068</v>
      </c>
      <c r="E90" s="77">
        <f t="shared" si="14"/>
        <v>8068</v>
      </c>
      <c r="F90" s="74" t="str">
        <f t="shared" si="0"/>
        <v/>
      </c>
      <c r="G90" s="1">
        <f t="shared" si="5"/>
        <v>309</v>
      </c>
      <c r="H90" s="1">
        <f t="shared" si="6"/>
        <v>6538</v>
      </c>
      <c r="I90" s="90">
        <f t="shared" si="7"/>
        <v>6538</v>
      </c>
      <c r="J90" s="74" t="str">
        <f t="shared" si="8"/>
        <v/>
      </c>
      <c r="K90" s="1">
        <f t="shared" si="15"/>
        <v>112</v>
      </c>
      <c r="L90" s="2">
        <v>1188</v>
      </c>
      <c r="M90" s="7">
        <f t="shared" si="9"/>
        <v>1188</v>
      </c>
      <c r="N90" s="74" t="str">
        <f t="shared" si="10"/>
        <v/>
      </c>
      <c r="O90" s="1">
        <f t="shared" si="16"/>
        <v>19</v>
      </c>
      <c r="P90" s="2">
        <v>342</v>
      </c>
      <c r="Q90" s="10">
        <f t="shared" si="11"/>
        <v>342</v>
      </c>
      <c r="R90" s="74" t="str">
        <f t="shared" si="12"/>
        <v/>
      </c>
      <c r="S90" s="13" t="str">
        <f t="shared" si="1"/>
        <v/>
      </c>
      <c r="T90" s="103"/>
      <c r="U90" s="13" t="str">
        <f t="shared" si="2"/>
        <v/>
      </c>
      <c r="V90" s="12"/>
      <c r="W90" s="13" t="str">
        <f t="shared" si="3"/>
        <v/>
      </c>
      <c r="X90" s="12"/>
      <c r="Y90" t="b">
        <f t="shared" si="4"/>
        <v>0</v>
      </c>
      <c r="Z90" s="81"/>
    </row>
    <row r="91" spans="1:30">
      <c r="A91" s="65">
        <v>1</v>
      </c>
      <c r="B91" s="67">
        <f t="shared" si="17"/>
        <v>43948.75</v>
      </c>
      <c r="C91" s="75">
        <f t="shared" si="13"/>
        <v>522</v>
      </c>
      <c r="D91" s="16">
        <v>8590</v>
      </c>
      <c r="E91" s="77">
        <f t="shared" si="14"/>
        <v>8590</v>
      </c>
      <c r="F91" s="74" t="str">
        <f t="shared" si="0"/>
        <v/>
      </c>
      <c r="G91" s="1">
        <f t="shared" si="5"/>
        <v>401</v>
      </c>
      <c r="H91" s="1">
        <f t="shared" si="6"/>
        <v>6939</v>
      </c>
      <c r="I91" s="90">
        <f t="shared" si="7"/>
        <v>6939</v>
      </c>
      <c r="J91" s="74" t="str">
        <f t="shared" si="8"/>
        <v/>
      </c>
      <c r="K91" s="1">
        <f t="shared" si="15"/>
        <v>94</v>
      </c>
      <c r="L91" s="2">
        <v>1282</v>
      </c>
      <c r="M91" s="7">
        <f t="shared" si="9"/>
        <v>1282</v>
      </c>
      <c r="N91" s="74" t="str">
        <f t="shared" si="10"/>
        <v/>
      </c>
      <c r="O91" s="1">
        <f t="shared" si="16"/>
        <v>27</v>
      </c>
      <c r="P91" s="2">
        <v>369</v>
      </c>
      <c r="Q91" s="10">
        <f t="shared" si="11"/>
        <v>369</v>
      </c>
      <c r="R91" s="74" t="str">
        <f t="shared" si="12"/>
        <v/>
      </c>
      <c r="S91" s="13" t="str">
        <f t="shared" si="1"/>
        <v/>
      </c>
      <c r="T91" s="103"/>
      <c r="U91" s="13" t="str">
        <f t="shared" si="2"/>
        <v/>
      </c>
      <c r="V91" s="12"/>
      <c r="W91" s="13" t="str">
        <f t="shared" si="3"/>
        <v/>
      </c>
      <c r="X91" s="12"/>
      <c r="Y91" t="b">
        <f t="shared" si="4"/>
        <v>0</v>
      </c>
      <c r="Z91" s="81"/>
    </row>
    <row r="92" spans="1:30">
      <c r="A92" s="65">
        <v>1</v>
      </c>
      <c r="B92" s="67">
        <f t="shared" si="17"/>
        <v>43949.75</v>
      </c>
      <c r="C92" s="75">
        <f t="shared" si="13"/>
        <v>728</v>
      </c>
      <c r="D92" s="16">
        <v>9318</v>
      </c>
      <c r="E92" s="77">
        <f t="shared" si="14"/>
        <v>9318</v>
      </c>
      <c r="F92" s="74" t="str">
        <f t="shared" si="0"/>
        <v/>
      </c>
      <c r="G92" s="1">
        <f t="shared" si="5"/>
        <v>691</v>
      </c>
      <c r="H92" s="1">
        <f t="shared" si="6"/>
        <v>7630</v>
      </c>
      <c r="I92" s="90">
        <f t="shared" si="7"/>
        <v>7630</v>
      </c>
      <c r="J92" s="74" t="str">
        <f t="shared" si="8"/>
        <v/>
      </c>
      <c r="K92" s="1">
        <f t="shared" si="15"/>
        <v>6</v>
      </c>
      <c r="L92" s="2">
        <v>1288</v>
      </c>
      <c r="M92" s="7">
        <f t="shared" si="9"/>
        <v>1288</v>
      </c>
      <c r="N92" s="74" t="str">
        <f t="shared" si="10"/>
        <v/>
      </c>
      <c r="O92" s="1">
        <f t="shared" si="16"/>
        <v>31</v>
      </c>
      <c r="P92" s="2">
        <v>400</v>
      </c>
      <c r="Q92" s="10">
        <f t="shared" si="11"/>
        <v>400</v>
      </c>
      <c r="R92" s="74" t="str">
        <f t="shared" si="12"/>
        <v/>
      </c>
      <c r="S92" s="13" t="str">
        <f t="shared" si="1"/>
        <v/>
      </c>
      <c r="T92" s="103"/>
      <c r="U92" s="13" t="str">
        <f t="shared" si="2"/>
        <v/>
      </c>
      <c r="V92" s="12"/>
      <c r="W92" s="13" t="str">
        <f t="shared" si="3"/>
        <v/>
      </c>
      <c r="X92" s="12"/>
      <c r="Y92" t="b">
        <f t="shared" si="4"/>
        <v>0</v>
      </c>
      <c r="Z92" s="81"/>
    </row>
    <row r="93" spans="1:30">
      <c r="A93" s="65">
        <v>1</v>
      </c>
      <c r="B93" s="67">
        <f t="shared" si="17"/>
        <v>43950.75</v>
      </c>
      <c r="C93" s="75">
        <f t="shared" si="13"/>
        <v>597</v>
      </c>
      <c r="D93" s="16">
        <v>9915</v>
      </c>
      <c r="E93" s="77">
        <f t="shared" si="14"/>
        <v>9915</v>
      </c>
      <c r="F93" s="74" t="str">
        <f t="shared" si="0"/>
        <v/>
      </c>
      <c r="G93" s="1">
        <f t="shared" si="5"/>
        <v>260</v>
      </c>
      <c r="H93" s="1">
        <f t="shared" si="6"/>
        <v>7890</v>
      </c>
      <c r="I93" s="90">
        <f t="shared" si="7"/>
        <v>7890</v>
      </c>
      <c r="J93" s="74" t="str">
        <f t="shared" si="8"/>
        <v/>
      </c>
      <c r="K93" s="1">
        <f t="shared" si="15"/>
        <v>305</v>
      </c>
      <c r="L93" s="2">
        <v>1593</v>
      </c>
      <c r="M93" s="7">
        <f t="shared" si="9"/>
        <v>1593</v>
      </c>
      <c r="N93" s="74" t="str">
        <f t="shared" si="10"/>
        <v/>
      </c>
      <c r="O93" s="1">
        <f t="shared" si="16"/>
        <v>32</v>
      </c>
      <c r="P93" s="2">
        <v>432</v>
      </c>
      <c r="Q93" s="10">
        <f t="shared" si="11"/>
        <v>432</v>
      </c>
      <c r="R93" s="74" t="str">
        <f t="shared" si="12"/>
        <v/>
      </c>
      <c r="S93" s="13" t="str">
        <f t="shared" si="1"/>
        <v/>
      </c>
      <c r="T93" s="103"/>
      <c r="U93" s="13" t="str">
        <f t="shared" si="2"/>
        <v/>
      </c>
      <c r="V93" s="12"/>
      <c r="W93" s="13" t="str">
        <f t="shared" si="3"/>
        <v/>
      </c>
      <c r="X93" s="12"/>
      <c r="Y93" t="b">
        <f t="shared" si="4"/>
        <v>0</v>
      </c>
      <c r="Z93" s="81"/>
    </row>
    <row r="94" spans="1:30">
      <c r="A94" s="65">
        <v>1</v>
      </c>
      <c r="B94" s="67">
        <f t="shared" si="17"/>
        <v>43951.75</v>
      </c>
      <c r="C94" s="75">
        <f t="shared" si="13"/>
        <v>583</v>
      </c>
      <c r="D94" s="16">
        <v>10498</v>
      </c>
      <c r="E94" s="77">
        <f t="shared" si="14"/>
        <v>10498</v>
      </c>
      <c r="F94" s="74" t="str">
        <f t="shared" si="0"/>
        <v/>
      </c>
      <c r="G94" s="1">
        <f t="shared" si="5"/>
        <v>376</v>
      </c>
      <c r="H94" s="1">
        <f t="shared" si="6"/>
        <v>8266</v>
      </c>
      <c r="I94" s="90">
        <f t="shared" si="7"/>
        <v>8266</v>
      </c>
      <c r="J94" s="74" t="str">
        <f t="shared" si="8"/>
        <v/>
      </c>
      <c r="K94" s="1">
        <f t="shared" si="15"/>
        <v>180</v>
      </c>
      <c r="L94" s="2">
        <v>1773</v>
      </c>
      <c r="M94" s="7">
        <f t="shared" si="9"/>
        <v>1773</v>
      </c>
      <c r="N94" s="74" t="str">
        <f t="shared" si="10"/>
        <v/>
      </c>
      <c r="O94" s="1">
        <f t="shared" si="16"/>
        <v>27</v>
      </c>
      <c r="P94" s="2">
        <v>459</v>
      </c>
      <c r="Q94" s="10">
        <f t="shared" si="11"/>
        <v>459</v>
      </c>
      <c r="R94" s="74" t="str">
        <f t="shared" si="12"/>
        <v/>
      </c>
      <c r="S94" s="13" t="str">
        <f t="shared" si="1"/>
        <v/>
      </c>
      <c r="T94" s="103"/>
      <c r="U94" s="13" t="str">
        <f t="shared" si="2"/>
        <v/>
      </c>
      <c r="V94" s="12"/>
      <c r="W94" s="13" t="str">
        <f t="shared" si="3"/>
        <v/>
      </c>
      <c r="X94" s="12"/>
      <c r="Y94" t="b">
        <f t="shared" si="4"/>
        <v>0</v>
      </c>
      <c r="Z94" s="81"/>
    </row>
    <row r="95" spans="1:30">
      <c r="A95" s="65">
        <v>1</v>
      </c>
      <c r="B95" s="67">
        <f t="shared" si="17"/>
        <v>43952.75</v>
      </c>
      <c r="C95" s="75">
        <f t="shared" si="13"/>
        <v>1008</v>
      </c>
      <c r="D95" s="16">
        <v>11506</v>
      </c>
      <c r="E95" s="77">
        <f t="shared" si="14"/>
        <v>11506</v>
      </c>
      <c r="F95" s="74" t="str">
        <f t="shared" si="0"/>
        <v/>
      </c>
      <c r="G95" s="1">
        <f t="shared" si="5"/>
        <v>876</v>
      </c>
      <c r="H95" s="1">
        <f t="shared" si="6"/>
        <v>9142</v>
      </c>
      <c r="I95" s="90">
        <f t="shared" si="7"/>
        <v>9142</v>
      </c>
      <c r="J95" s="74" t="str">
        <f t="shared" si="8"/>
        <v/>
      </c>
      <c r="K95" s="1">
        <f t="shared" si="15"/>
        <v>106</v>
      </c>
      <c r="L95" s="2">
        <v>1879</v>
      </c>
      <c r="M95" s="7">
        <f t="shared" si="9"/>
        <v>1879</v>
      </c>
      <c r="N95" s="74" t="str">
        <f t="shared" si="10"/>
        <v/>
      </c>
      <c r="O95" s="1">
        <f t="shared" si="16"/>
        <v>26</v>
      </c>
      <c r="P95" s="2">
        <v>485</v>
      </c>
      <c r="Q95" s="10">
        <f t="shared" si="11"/>
        <v>485</v>
      </c>
      <c r="R95" s="74" t="str">
        <f t="shared" si="12"/>
        <v/>
      </c>
      <c r="S95" s="13" t="str">
        <f t="shared" si="1"/>
        <v/>
      </c>
      <c r="T95" s="109"/>
      <c r="U95" s="13" t="str">
        <f t="shared" si="2"/>
        <v/>
      </c>
      <c r="V95" s="12"/>
      <c r="W95" s="13" t="str">
        <f t="shared" si="3"/>
        <v/>
      </c>
      <c r="X95" s="12"/>
      <c r="Y95" t="b">
        <f t="shared" si="4"/>
        <v>0</v>
      </c>
      <c r="Z95" s="81"/>
    </row>
    <row r="96" spans="1:30">
      <c r="A96" s="65">
        <v>1</v>
      </c>
      <c r="B96" s="67">
        <f t="shared" si="17"/>
        <v>43953.75</v>
      </c>
      <c r="C96" s="75">
        <f t="shared" si="13"/>
        <v>790</v>
      </c>
      <c r="D96" s="16">
        <v>12296</v>
      </c>
      <c r="E96" s="77">
        <f t="shared" si="14"/>
        <v>12296</v>
      </c>
      <c r="F96" s="74" t="str">
        <f t="shared" si="0"/>
        <v/>
      </c>
      <c r="G96" s="1">
        <f t="shared" si="5"/>
        <v>634</v>
      </c>
      <c r="H96" s="1">
        <f t="shared" si="6"/>
        <v>9776</v>
      </c>
      <c r="I96" s="90">
        <f t="shared" si="7"/>
        <v>9776</v>
      </c>
      <c r="J96" s="74" t="str">
        <f t="shared" si="8"/>
        <v/>
      </c>
      <c r="K96" s="1">
        <f t="shared" si="15"/>
        <v>121</v>
      </c>
      <c r="L96" s="2">
        <v>2000</v>
      </c>
      <c r="M96" s="7">
        <f t="shared" si="9"/>
        <v>2000</v>
      </c>
      <c r="N96" s="74" t="str">
        <f t="shared" si="10"/>
        <v/>
      </c>
      <c r="O96" s="1">
        <f t="shared" si="16"/>
        <v>35</v>
      </c>
      <c r="P96" s="2">
        <v>520</v>
      </c>
      <c r="Q96" s="10">
        <f t="shared" si="11"/>
        <v>520</v>
      </c>
      <c r="R96" s="74" t="str">
        <f t="shared" si="12"/>
        <v/>
      </c>
      <c r="S96" s="13" t="str">
        <f t="shared" si="1"/>
        <v/>
      </c>
      <c r="T96" s="109"/>
      <c r="U96" s="13" t="str">
        <f t="shared" si="2"/>
        <v/>
      </c>
      <c r="V96" s="12"/>
      <c r="W96" s="13" t="str">
        <f t="shared" si="3"/>
        <v/>
      </c>
      <c r="X96" s="12"/>
      <c r="Y96" t="b">
        <f t="shared" si="4"/>
        <v>0</v>
      </c>
      <c r="Z96" s="81"/>
    </row>
    <row r="97" spans="1:26">
      <c r="A97" s="65">
        <v>1</v>
      </c>
      <c r="B97" s="67">
        <f t="shared" si="17"/>
        <v>43954.75</v>
      </c>
      <c r="C97" s="75">
        <f t="shared" si="13"/>
        <v>678</v>
      </c>
      <c r="D97" s="16">
        <v>12974</v>
      </c>
      <c r="E97" s="77">
        <f t="shared" si="14"/>
        <v>12974</v>
      </c>
      <c r="F97" s="74" t="str">
        <f t="shared" si="0"/>
        <v/>
      </c>
      <c r="G97" s="1">
        <f t="shared" si="5"/>
        <v>536</v>
      </c>
      <c r="H97" s="1">
        <f t="shared" si="6"/>
        <v>10312</v>
      </c>
      <c r="I97" s="90">
        <f t="shared" si="7"/>
        <v>10312</v>
      </c>
      <c r="J97" s="74" t="str">
        <f t="shared" si="8"/>
        <v/>
      </c>
      <c r="K97" s="1">
        <f t="shared" si="15"/>
        <v>115</v>
      </c>
      <c r="L97" s="2">
        <v>2115</v>
      </c>
      <c r="M97" s="7">
        <f t="shared" si="9"/>
        <v>2115</v>
      </c>
      <c r="N97" s="74" t="str">
        <f t="shared" si="10"/>
        <v/>
      </c>
      <c r="O97" s="1">
        <f t="shared" si="16"/>
        <v>27</v>
      </c>
      <c r="P97" s="2">
        <v>547</v>
      </c>
      <c r="Q97" s="10">
        <f t="shared" si="11"/>
        <v>547</v>
      </c>
      <c r="R97" s="74" t="str">
        <f t="shared" si="12"/>
        <v/>
      </c>
      <c r="S97" s="13" t="str">
        <f t="shared" si="1"/>
        <v/>
      </c>
      <c r="T97" s="109"/>
      <c r="U97" s="13" t="str">
        <f t="shared" si="2"/>
        <v/>
      </c>
      <c r="V97" s="12"/>
      <c r="W97" s="13" t="str">
        <f t="shared" si="3"/>
        <v/>
      </c>
      <c r="X97" s="12"/>
      <c r="Y97" t="b">
        <f t="shared" si="4"/>
        <v>0</v>
      </c>
      <c r="Z97" s="81"/>
    </row>
    <row r="98" spans="1:26">
      <c r="A98" s="65">
        <v>1</v>
      </c>
      <c r="B98" s="67">
        <f t="shared" si="17"/>
        <v>43955.75</v>
      </c>
      <c r="C98" s="75">
        <f t="shared" si="13"/>
        <v>1567</v>
      </c>
      <c r="D98" s="16">
        <v>14541</v>
      </c>
      <c r="E98" s="77">
        <f t="shared" si="14"/>
        <v>14541</v>
      </c>
      <c r="F98" s="74" t="str">
        <f t="shared" si="0"/>
        <v/>
      </c>
      <c r="G98" s="1">
        <f t="shared" si="5"/>
        <v>1182</v>
      </c>
      <c r="H98" s="1">
        <f t="shared" si="6"/>
        <v>11494</v>
      </c>
      <c r="I98" s="90">
        <f t="shared" si="7"/>
        <v>11494</v>
      </c>
      <c r="J98" s="74" t="str">
        <f t="shared" si="8"/>
        <v/>
      </c>
      <c r="K98" s="1">
        <f t="shared" si="15"/>
        <v>350</v>
      </c>
      <c r="L98" s="2">
        <v>2465</v>
      </c>
      <c r="M98" s="7">
        <f t="shared" si="9"/>
        <v>2465</v>
      </c>
      <c r="N98" s="74" t="str">
        <f t="shared" si="10"/>
        <v/>
      </c>
      <c r="O98" s="1">
        <f t="shared" si="16"/>
        <v>35</v>
      </c>
      <c r="P98" s="2">
        <v>582</v>
      </c>
      <c r="Q98" s="10">
        <f t="shared" si="11"/>
        <v>582</v>
      </c>
      <c r="R98" s="74" t="str">
        <f t="shared" si="12"/>
        <v/>
      </c>
      <c r="S98" s="13" t="str">
        <f t="shared" si="1"/>
        <v/>
      </c>
      <c r="T98" s="109"/>
      <c r="U98" s="13" t="str">
        <f t="shared" si="2"/>
        <v/>
      </c>
      <c r="V98" s="12"/>
      <c r="W98" s="13" t="str">
        <f t="shared" si="3"/>
        <v/>
      </c>
      <c r="X98" s="12"/>
      <c r="Y98" t="b">
        <f t="shared" si="4"/>
        <v>0</v>
      </c>
      <c r="Z98" s="81"/>
    </row>
    <row r="99" spans="1:26">
      <c r="A99" s="65">
        <v>1</v>
      </c>
      <c r="B99" s="67">
        <f t="shared" si="17"/>
        <v>43956.75</v>
      </c>
      <c r="C99" s="75">
        <f t="shared" si="13"/>
        <v>984</v>
      </c>
      <c r="D99" s="16">
        <v>15525</v>
      </c>
      <c r="E99" s="77">
        <f t="shared" si="14"/>
        <v>15525</v>
      </c>
      <c r="F99" s="74" t="str">
        <f t="shared" si="0"/>
        <v/>
      </c>
      <c r="G99" s="1">
        <f t="shared" si="5"/>
        <v>596</v>
      </c>
      <c r="H99" s="1">
        <f t="shared" si="6"/>
        <v>12090</v>
      </c>
      <c r="I99" s="90">
        <f t="shared" si="7"/>
        <v>12090</v>
      </c>
      <c r="J99" s="74" t="str">
        <f t="shared" si="8"/>
        <v/>
      </c>
      <c r="K99" s="1">
        <f t="shared" si="15"/>
        <v>354</v>
      </c>
      <c r="L99" s="2">
        <v>2819</v>
      </c>
      <c r="M99" s="7">
        <f t="shared" si="9"/>
        <v>2819</v>
      </c>
      <c r="N99" s="74" t="str">
        <f t="shared" si="10"/>
        <v/>
      </c>
      <c r="O99" s="1">
        <f t="shared" si="16"/>
        <v>34</v>
      </c>
      <c r="P99" s="2">
        <v>616</v>
      </c>
      <c r="Q99" s="10">
        <f t="shared" si="11"/>
        <v>616</v>
      </c>
      <c r="R99" s="74" t="str">
        <f t="shared" si="12"/>
        <v/>
      </c>
      <c r="S99" s="13" t="str">
        <f t="shared" si="1"/>
        <v/>
      </c>
      <c r="T99" s="109"/>
      <c r="U99" s="13" t="str">
        <f t="shared" si="2"/>
        <v/>
      </c>
      <c r="V99" s="12"/>
      <c r="W99" s="13" t="str">
        <f t="shared" si="3"/>
        <v/>
      </c>
      <c r="X99" s="12"/>
      <c r="Y99" t="b">
        <f t="shared" si="4"/>
        <v>0</v>
      </c>
      <c r="Z99" s="81"/>
    </row>
    <row r="100" spans="1:26">
      <c r="A100" s="65">
        <v>1</v>
      </c>
      <c r="B100" s="67">
        <f t="shared" si="17"/>
        <v>43957.75</v>
      </c>
      <c r="C100" s="75">
        <f t="shared" si="13"/>
        <v>1233</v>
      </c>
      <c r="D100" s="16">
        <v>16758</v>
      </c>
      <c r="E100" s="77">
        <f t="shared" si="14"/>
        <v>16758</v>
      </c>
      <c r="F100" s="74" t="str">
        <f t="shared" si="0"/>
        <v/>
      </c>
      <c r="G100" s="1">
        <f t="shared" si="5"/>
        <v>923</v>
      </c>
      <c r="H100" s="1">
        <f t="shared" si="6"/>
        <v>13013</v>
      </c>
      <c r="I100" s="90">
        <f t="shared" si="7"/>
        <v>13013</v>
      </c>
      <c r="J100" s="74" t="str">
        <f t="shared" si="8"/>
        <v/>
      </c>
      <c r="K100" s="1">
        <f t="shared" si="15"/>
        <v>275</v>
      </c>
      <c r="L100" s="2">
        <v>3094</v>
      </c>
      <c r="M100" s="7">
        <f t="shared" si="9"/>
        <v>3094</v>
      </c>
      <c r="N100" s="74" t="str">
        <f t="shared" si="10"/>
        <v/>
      </c>
      <c r="O100" s="1">
        <f t="shared" si="16"/>
        <v>35</v>
      </c>
      <c r="P100" s="2">
        <v>651</v>
      </c>
      <c r="Q100" s="10">
        <f t="shared" si="11"/>
        <v>651</v>
      </c>
      <c r="R100" s="74" t="str">
        <f t="shared" si="12"/>
        <v/>
      </c>
      <c r="S100" s="13" t="str">
        <f t="shared" si="1"/>
        <v/>
      </c>
      <c r="T100" s="109"/>
      <c r="U100" s="13" t="str">
        <f t="shared" si="2"/>
        <v/>
      </c>
      <c r="V100" s="12"/>
      <c r="W100" s="13" t="str">
        <f t="shared" si="3"/>
        <v/>
      </c>
      <c r="X100" s="12"/>
      <c r="Y100" t="b">
        <f t="shared" si="4"/>
        <v>0</v>
      </c>
      <c r="Z100" s="81"/>
    </row>
    <row r="101" spans="1:26">
      <c r="A101" s="65">
        <v>1</v>
      </c>
      <c r="B101" s="67">
        <f t="shared" si="17"/>
        <v>43958.75</v>
      </c>
      <c r="C101" s="75">
        <f t="shared" si="13"/>
        <v>1216</v>
      </c>
      <c r="D101" s="16">
        <v>17974</v>
      </c>
      <c r="E101" s="77">
        <f t="shared" si="14"/>
        <v>17974</v>
      </c>
      <c r="F101" s="74" t="str">
        <f t="shared" si="0"/>
        <v/>
      </c>
      <c r="G101" s="1">
        <f t="shared" si="5"/>
        <v>966</v>
      </c>
      <c r="H101" s="1">
        <f t="shared" si="6"/>
        <v>13979</v>
      </c>
      <c r="I101" s="90">
        <f t="shared" si="7"/>
        <v>13979</v>
      </c>
      <c r="J101" s="74" t="str">
        <f t="shared" si="8"/>
        <v/>
      </c>
      <c r="K101" s="1">
        <f t="shared" si="15"/>
        <v>207</v>
      </c>
      <c r="L101" s="2">
        <v>3301</v>
      </c>
      <c r="M101" s="7">
        <f t="shared" si="9"/>
        <v>3301</v>
      </c>
      <c r="N101" s="74" t="str">
        <f t="shared" si="10"/>
        <v/>
      </c>
      <c r="O101" s="1">
        <f t="shared" si="16"/>
        <v>43</v>
      </c>
      <c r="P101" s="2">
        <v>694</v>
      </c>
      <c r="Q101" s="10">
        <f t="shared" si="11"/>
        <v>694</v>
      </c>
      <c r="R101" s="74" t="str">
        <f t="shared" si="12"/>
        <v/>
      </c>
      <c r="S101" s="13" t="str">
        <f t="shared" si="1"/>
        <v/>
      </c>
      <c r="T101" s="109"/>
      <c r="U101" s="13" t="str">
        <f t="shared" si="2"/>
        <v/>
      </c>
      <c r="V101" s="12"/>
      <c r="W101" s="13" t="str">
        <f t="shared" si="3"/>
        <v/>
      </c>
      <c r="X101" s="12"/>
      <c r="Y101" t="b">
        <f t="shared" si="4"/>
        <v>0</v>
      </c>
      <c r="Z101" s="81"/>
    </row>
    <row r="102" spans="1:26">
      <c r="A102" s="65">
        <v>1</v>
      </c>
      <c r="B102" s="67">
        <f t="shared" si="17"/>
        <v>43959.75</v>
      </c>
      <c r="C102" s="75">
        <f t="shared" si="13"/>
        <v>1089</v>
      </c>
      <c r="D102" s="16">
        <v>19063</v>
      </c>
      <c r="E102" s="77">
        <f t="shared" si="14"/>
        <v>19063</v>
      </c>
      <c r="F102" s="74" t="str">
        <f t="shared" si="0"/>
        <v/>
      </c>
      <c r="G102" s="1">
        <f t="shared" si="5"/>
        <v>883</v>
      </c>
      <c r="H102" s="1">
        <f t="shared" si="6"/>
        <v>14862</v>
      </c>
      <c r="I102" s="90">
        <f t="shared" si="7"/>
        <v>14862</v>
      </c>
      <c r="J102" s="74" t="str">
        <f t="shared" si="8"/>
        <v/>
      </c>
      <c r="K102" s="1">
        <f t="shared" si="15"/>
        <v>169</v>
      </c>
      <c r="L102" s="2">
        <v>3470</v>
      </c>
      <c r="M102" s="7">
        <f t="shared" si="9"/>
        <v>3470</v>
      </c>
      <c r="N102" s="74" t="str">
        <f t="shared" si="10"/>
        <v/>
      </c>
      <c r="O102" s="1">
        <f t="shared" si="16"/>
        <v>37</v>
      </c>
      <c r="P102" s="2">
        <v>731</v>
      </c>
      <c r="Q102" s="10">
        <f t="shared" si="11"/>
        <v>731</v>
      </c>
      <c r="R102" s="74" t="str">
        <f t="shared" si="12"/>
        <v/>
      </c>
      <c r="S102" s="13" t="str">
        <f t="shared" si="1"/>
        <v/>
      </c>
      <c r="T102" s="109"/>
      <c r="U102" s="13" t="str">
        <f t="shared" si="2"/>
        <v/>
      </c>
      <c r="V102" s="12"/>
      <c r="W102" s="13" t="str">
        <f t="shared" si="3"/>
        <v/>
      </c>
      <c r="X102" s="12"/>
      <c r="Y102" t="b">
        <f t="shared" si="4"/>
        <v>0</v>
      </c>
      <c r="Z102" s="81"/>
    </row>
    <row r="103" spans="1:26">
      <c r="A103" s="65">
        <v>1</v>
      </c>
      <c r="B103" s="67">
        <f t="shared" si="17"/>
        <v>43960.75</v>
      </c>
      <c r="C103" s="75">
        <f t="shared" si="13"/>
        <v>1165</v>
      </c>
      <c r="D103" s="16">
        <v>20228</v>
      </c>
      <c r="E103" s="77">
        <f t="shared" si="14"/>
        <v>20228</v>
      </c>
      <c r="F103" s="74" t="str">
        <f t="shared" si="0"/>
        <v/>
      </c>
      <c r="G103" s="1">
        <f t="shared" si="5"/>
        <v>787</v>
      </c>
      <c r="H103" s="1">
        <f t="shared" si="6"/>
        <v>15649</v>
      </c>
      <c r="I103" s="90">
        <f t="shared" si="7"/>
        <v>15649</v>
      </c>
      <c r="J103" s="74" t="str">
        <f t="shared" si="8"/>
        <v/>
      </c>
      <c r="K103" s="1">
        <f t="shared" si="15"/>
        <v>330</v>
      </c>
      <c r="L103" s="2">
        <v>3800</v>
      </c>
      <c r="M103" s="7">
        <f t="shared" si="9"/>
        <v>3800</v>
      </c>
      <c r="N103" s="74" t="str">
        <f t="shared" si="10"/>
        <v/>
      </c>
      <c r="O103" s="1">
        <f t="shared" si="16"/>
        <v>48</v>
      </c>
      <c r="P103" s="2">
        <v>779</v>
      </c>
      <c r="Q103" s="10">
        <f t="shared" si="11"/>
        <v>779</v>
      </c>
      <c r="R103" s="74" t="str">
        <f t="shared" si="12"/>
        <v/>
      </c>
      <c r="S103" s="13" t="str">
        <f t="shared" si="1"/>
        <v/>
      </c>
      <c r="T103" s="109"/>
      <c r="U103" s="13" t="str">
        <f t="shared" si="2"/>
        <v/>
      </c>
      <c r="V103" s="12"/>
      <c r="W103" s="13" t="str">
        <f t="shared" si="3"/>
        <v/>
      </c>
      <c r="X103" s="12"/>
      <c r="Y103" t="b">
        <f t="shared" si="4"/>
        <v>0</v>
      </c>
      <c r="Z103" s="81"/>
    </row>
    <row r="104" spans="1:26">
      <c r="A104" s="65">
        <v>1</v>
      </c>
      <c r="B104" s="67">
        <f t="shared" si="17"/>
        <v>43961.75</v>
      </c>
      <c r="C104" s="75">
        <f t="shared" si="13"/>
        <v>1943</v>
      </c>
      <c r="D104" s="16">
        <v>22171</v>
      </c>
      <c r="E104" s="77">
        <f t="shared" si="14"/>
        <v>22171</v>
      </c>
      <c r="F104" s="74" t="str">
        <f t="shared" si="0"/>
        <v/>
      </c>
      <c r="G104" s="1">
        <f t="shared" si="5"/>
        <v>1491</v>
      </c>
      <c r="H104" s="1">
        <f t="shared" si="6"/>
        <v>17140</v>
      </c>
      <c r="I104" s="90">
        <f t="shared" si="7"/>
        <v>17140</v>
      </c>
      <c r="J104" s="74" t="str">
        <f t="shared" si="8"/>
        <v/>
      </c>
      <c r="K104" s="1">
        <f t="shared" si="15"/>
        <v>399</v>
      </c>
      <c r="L104" s="2">
        <v>4199</v>
      </c>
      <c r="M104" s="7">
        <f t="shared" si="9"/>
        <v>4199</v>
      </c>
      <c r="N104" s="74" t="str">
        <f t="shared" si="10"/>
        <v/>
      </c>
      <c r="O104" s="1">
        <f t="shared" si="16"/>
        <v>53</v>
      </c>
      <c r="P104" s="2">
        <v>832</v>
      </c>
      <c r="Q104" s="10">
        <f t="shared" si="11"/>
        <v>832</v>
      </c>
      <c r="R104" s="74" t="str">
        <f t="shared" si="12"/>
        <v/>
      </c>
      <c r="S104" s="13" t="str">
        <f t="shared" si="1"/>
        <v/>
      </c>
      <c r="T104" s="109"/>
      <c r="U104" s="13" t="str">
        <f t="shared" si="2"/>
        <v/>
      </c>
      <c r="V104" s="12"/>
      <c r="W104" s="13" t="str">
        <f t="shared" si="3"/>
        <v/>
      </c>
      <c r="X104" s="12"/>
      <c r="Y104" t="b">
        <f t="shared" si="4"/>
        <v>0</v>
      </c>
      <c r="Z104" s="94"/>
    </row>
    <row r="105" spans="1:26">
      <c r="A105" s="65">
        <v>1</v>
      </c>
      <c r="B105" s="67">
        <f t="shared" si="17"/>
        <v>43962.75</v>
      </c>
      <c r="C105" s="75">
        <f t="shared" si="13"/>
        <v>1230</v>
      </c>
      <c r="D105" s="16">
        <v>23401</v>
      </c>
      <c r="E105" s="77">
        <f t="shared" si="14"/>
        <v>23401</v>
      </c>
      <c r="F105" s="74" t="str">
        <f t="shared" si="0"/>
        <v/>
      </c>
      <c r="G105" s="1">
        <f t="shared" si="5"/>
        <v>607</v>
      </c>
      <c r="H105" s="1">
        <f t="shared" si="6"/>
        <v>17747</v>
      </c>
      <c r="I105" s="90">
        <f t="shared" si="7"/>
        <v>17747</v>
      </c>
      <c r="J105" s="74" t="str">
        <f t="shared" si="8"/>
        <v/>
      </c>
      <c r="K105" s="1">
        <f t="shared" si="15"/>
        <v>587</v>
      </c>
      <c r="L105" s="2">
        <v>4786</v>
      </c>
      <c r="M105" s="7">
        <f t="shared" si="9"/>
        <v>4786</v>
      </c>
      <c r="N105" s="74" t="str">
        <f t="shared" si="10"/>
        <v/>
      </c>
      <c r="O105" s="1">
        <f t="shared" si="16"/>
        <v>36</v>
      </c>
      <c r="P105" s="2">
        <v>868</v>
      </c>
      <c r="Q105" s="10">
        <f t="shared" si="11"/>
        <v>868</v>
      </c>
      <c r="R105" s="74" t="str">
        <f t="shared" si="12"/>
        <v/>
      </c>
      <c r="S105" s="13" t="str">
        <f t="shared" si="1"/>
        <v/>
      </c>
      <c r="T105" s="109"/>
      <c r="U105" s="13" t="str">
        <f t="shared" si="2"/>
        <v/>
      </c>
      <c r="V105" s="12"/>
      <c r="W105" s="13" t="str">
        <f t="shared" si="3"/>
        <v/>
      </c>
      <c r="X105" s="12"/>
      <c r="Y105" t="b">
        <f t="shared" si="4"/>
        <v>0</v>
      </c>
      <c r="Z105" s="94"/>
    </row>
    <row r="106" spans="1:26">
      <c r="A106" s="65">
        <v>1</v>
      </c>
      <c r="B106" s="67">
        <f t="shared" si="17"/>
        <v>43963.75</v>
      </c>
      <c r="C106" s="75">
        <f t="shared" si="13"/>
        <v>1026</v>
      </c>
      <c r="D106" s="16">
        <v>24427</v>
      </c>
      <c r="E106" s="77">
        <f t="shared" si="14"/>
        <v>24427</v>
      </c>
      <c r="F106" s="74" t="str">
        <f t="shared" ref="F106:F169" si="18">IF(Z106="","",(ROUND(E106,0)-D106)/ROUND(E106,0))</f>
        <v/>
      </c>
      <c r="G106" s="1">
        <f t="shared" si="5"/>
        <v>634</v>
      </c>
      <c r="H106" s="1">
        <f t="shared" si="6"/>
        <v>18381</v>
      </c>
      <c r="I106" s="90">
        <f t="shared" si="7"/>
        <v>18381</v>
      </c>
      <c r="J106" s="74" t="str">
        <f t="shared" si="8"/>
        <v/>
      </c>
      <c r="K106" s="1">
        <f t="shared" si="15"/>
        <v>339</v>
      </c>
      <c r="L106" s="2">
        <v>5125</v>
      </c>
      <c r="M106" s="7">
        <f t="shared" si="9"/>
        <v>5125</v>
      </c>
      <c r="N106" s="74" t="str">
        <f t="shared" si="10"/>
        <v/>
      </c>
      <c r="O106" s="1">
        <f t="shared" si="16"/>
        <v>53</v>
      </c>
      <c r="P106" s="2">
        <v>921</v>
      </c>
      <c r="Q106" s="10">
        <f t="shared" si="11"/>
        <v>921</v>
      </c>
      <c r="R106" s="74" t="str">
        <f t="shared" si="12"/>
        <v/>
      </c>
      <c r="S106" s="13" t="str">
        <f t="shared" ref="S106:S169" si="19">IF(OR(Y106,T106=""),"",(1/I106+1/(N-E106))*C106/A106)</f>
        <v/>
      </c>
      <c r="T106" s="109"/>
      <c r="U106" s="13" t="str">
        <f t="shared" ref="U106:U169" si="20">IF(V106="","",IF(Y106,"",K106/(I106*A106)))</f>
        <v/>
      </c>
      <c r="V106" s="12"/>
      <c r="W106" s="13" t="str">
        <f t="shared" ref="W106:W169" si="21">IF(X106="","",IF(Y106,"",O106/(I106*A106)))</f>
        <v/>
      </c>
      <c r="X106" s="12"/>
      <c r="Y106" t="b">
        <f t="shared" ref="Y106:Y169" si="22">OR(D106="",L106="",P106="",NOT(Z106=""))</f>
        <v>0</v>
      </c>
      <c r="Z106" s="94"/>
    </row>
    <row r="107" spans="1:26">
      <c r="A107" s="65">
        <v>1</v>
      </c>
      <c r="B107" s="67">
        <f t="shared" si="17"/>
        <v>43964.75</v>
      </c>
      <c r="C107" s="75">
        <f t="shared" si="13"/>
        <v>1495</v>
      </c>
      <c r="D107" s="16">
        <v>25922</v>
      </c>
      <c r="E107" s="77">
        <f t="shared" si="14"/>
        <v>25922</v>
      </c>
      <c r="F107" s="74" t="str">
        <f t="shared" si="18"/>
        <v/>
      </c>
      <c r="G107" s="1">
        <f t="shared" ref="G107:G170" si="23">IF(Y107,I106*(at*(N-E106)/(I106+N-E106)-bt-ct)*A107,I107-I106)</f>
        <v>1019</v>
      </c>
      <c r="H107" s="1">
        <f t="shared" ref="H107:H170" si="24">IF(AND(Y107,Z107=""),"",D107-L107-P107)</f>
        <v>19400</v>
      </c>
      <c r="I107" s="90">
        <f t="shared" ref="I107:I170" si="25">IF(Y107,I106+G107,E107-M107-Q107)</f>
        <v>19400</v>
      </c>
      <c r="J107" s="74" t="str">
        <f t="shared" ref="J107:J170" si="26">IF(Z107="","",(ROUND(I107,0)-H107)/ROUND(I107,0))</f>
        <v/>
      </c>
      <c r="K107" s="1">
        <f t="shared" si="15"/>
        <v>422</v>
      </c>
      <c r="L107" s="2">
        <v>5547</v>
      </c>
      <c r="M107" s="7">
        <f t="shared" ref="M107:M170" si="27">IF(Y107,M106+K107,L107)</f>
        <v>5547</v>
      </c>
      <c r="N107" s="74" t="str">
        <f t="shared" ref="N107:N170" si="28">IF(Z107="","",(L107-ROUND(M107,0))/ROUND(M107,0))</f>
        <v/>
      </c>
      <c r="O107" s="1">
        <f t="shared" si="16"/>
        <v>54</v>
      </c>
      <c r="P107" s="2">
        <v>975</v>
      </c>
      <c r="Q107" s="10">
        <f t="shared" ref="Q107:Q170" si="29">IF(Y107,Q106+O107,P107)</f>
        <v>975</v>
      </c>
      <c r="R107" s="74" t="str">
        <f t="shared" ref="R107:R170" si="30">IF(Z107="","",(ROUND(Q107,0)-P107)/ROUND(Q107,0))</f>
        <v/>
      </c>
      <c r="S107" s="13" t="str">
        <f t="shared" si="19"/>
        <v/>
      </c>
      <c r="T107" s="109"/>
      <c r="U107" s="13" t="str">
        <f t="shared" si="20"/>
        <v/>
      </c>
      <c r="V107" s="12"/>
      <c r="W107" s="13" t="str">
        <f t="shared" si="21"/>
        <v/>
      </c>
      <c r="X107" s="12"/>
      <c r="Y107" t="b">
        <f t="shared" si="22"/>
        <v>0</v>
      </c>
      <c r="Z107" s="94"/>
    </row>
    <row r="108" spans="1:26">
      <c r="A108" s="65">
        <v>1</v>
      </c>
      <c r="B108" s="67">
        <f t="shared" si="17"/>
        <v>43965.75</v>
      </c>
      <c r="C108" s="75">
        <f t="shared" ref="C108:C171" si="31">E108-E107</f>
        <v>1602</v>
      </c>
      <c r="D108" s="16">
        <v>27524</v>
      </c>
      <c r="E108" s="77">
        <f t="shared" ref="E108:E171" si="32">IF(Y108,I108+M108+Q108,D108)</f>
        <v>27524</v>
      </c>
      <c r="F108" s="74" t="str">
        <f t="shared" si="18"/>
        <v/>
      </c>
      <c r="G108" s="1">
        <f t="shared" si="23"/>
        <v>1017</v>
      </c>
      <c r="H108" s="1">
        <f t="shared" si="24"/>
        <v>20417</v>
      </c>
      <c r="I108" s="90">
        <f t="shared" si="25"/>
        <v>20417</v>
      </c>
      <c r="J108" s="74" t="str">
        <f t="shared" si="26"/>
        <v/>
      </c>
      <c r="K108" s="1">
        <f t="shared" ref="K108:K171" si="33">IF(Y108,bt*I108*A108,M108-M107)</f>
        <v>542</v>
      </c>
      <c r="L108" s="2">
        <v>6089</v>
      </c>
      <c r="M108" s="7">
        <f t="shared" si="27"/>
        <v>6089</v>
      </c>
      <c r="N108" s="74" t="str">
        <f t="shared" si="28"/>
        <v/>
      </c>
      <c r="O108" s="1">
        <f t="shared" ref="O108:O171" si="34">IF(Y108,ct*I108*A108,Q108-Q107)</f>
        <v>43</v>
      </c>
      <c r="P108" s="2">
        <v>1018</v>
      </c>
      <c r="Q108" s="10">
        <f t="shared" si="29"/>
        <v>1018</v>
      </c>
      <c r="R108" s="74" t="str">
        <f t="shared" si="30"/>
        <v/>
      </c>
      <c r="S108" s="13" t="str">
        <f t="shared" si="19"/>
        <v/>
      </c>
      <c r="T108" s="109"/>
      <c r="U108" s="13" t="str">
        <f t="shared" si="20"/>
        <v/>
      </c>
      <c r="V108" s="12"/>
      <c r="W108" s="13" t="str">
        <f t="shared" si="21"/>
        <v/>
      </c>
      <c r="X108" s="12"/>
      <c r="Y108" t="b">
        <f t="shared" si="22"/>
        <v>0</v>
      </c>
      <c r="Z108" s="94"/>
    </row>
    <row r="109" spans="1:26">
      <c r="A109" s="65">
        <v>1</v>
      </c>
      <c r="B109" s="67">
        <f t="shared" ref="B109:B172" si="35">B108+A109</f>
        <v>43966.75</v>
      </c>
      <c r="C109" s="75">
        <f t="shared" si="31"/>
        <v>1576</v>
      </c>
      <c r="D109" s="16">
        <v>29100</v>
      </c>
      <c r="E109" s="77">
        <f t="shared" si="32"/>
        <v>29100</v>
      </c>
      <c r="F109" s="74" t="str">
        <f t="shared" si="18"/>
        <v/>
      </c>
      <c r="G109" s="1">
        <f t="shared" si="23"/>
        <v>1052</v>
      </c>
      <c r="H109" s="1">
        <f t="shared" si="24"/>
        <v>21469</v>
      </c>
      <c r="I109" s="90">
        <f t="shared" si="25"/>
        <v>21469</v>
      </c>
      <c r="J109" s="74" t="str">
        <f t="shared" si="26"/>
        <v/>
      </c>
      <c r="K109" s="1">
        <f t="shared" si="33"/>
        <v>475</v>
      </c>
      <c r="L109" s="2">
        <v>6564</v>
      </c>
      <c r="M109" s="7">
        <f t="shared" si="27"/>
        <v>6564</v>
      </c>
      <c r="N109" s="74" t="str">
        <f t="shared" si="28"/>
        <v/>
      </c>
      <c r="O109" s="1">
        <f t="shared" si="34"/>
        <v>49</v>
      </c>
      <c r="P109" s="2">
        <v>1067</v>
      </c>
      <c r="Q109" s="10">
        <f t="shared" si="29"/>
        <v>1067</v>
      </c>
      <c r="R109" s="74" t="str">
        <f t="shared" si="30"/>
        <v/>
      </c>
      <c r="S109" s="13" t="str">
        <f t="shared" si="19"/>
        <v/>
      </c>
      <c r="T109" s="109"/>
      <c r="U109" s="13" t="str">
        <f t="shared" si="20"/>
        <v/>
      </c>
      <c r="V109" s="12"/>
      <c r="W109" s="13" t="str">
        <f t="shared" si="21"/>
        <v/>
      </c>
      <c r="X109" s="12"/>
      <c r="Y109" t="b">
        <f t="shared" si="22"/>
        <v>0</v>
      </c>
      <c r="Z109" s="94"/>
    </row>
    <row r="110" spans="1:26">
      <c r="A110" s="65">
        <v>1</v>
      </c>
      <c r="B110" s="67">
        <f t="shared" si="35"/>
        <v>43967.75</v>
      </c>
      <c r="C110" s="75">
        <f t="shared" si="31"/>
        <v>1606</v>
      </c>
      <c r="D110" s="16">
        <v>30706</v>
      </c>
      <c r="E110" s="77">
        <f t="shared" si="32"/>
        <v>30706</v>
      </c>
      <c r="F110" s="74" t="str">
        <f t="shared" si="18"/>
        <v/>
      </c>
      <c r="G110" s="1">
        <f t="shared" si="23"/>
        <v>1015</v>
      </c>
      <c r="H110" s="1">
        <f t="shared" si="24"/>
        <v>22484</v>
      </c>
      <c r="I110" s="90">
        <f t="shared" si="25"/>
        <v>22484</v>
      </c>
      <c r="J110" s="74" t="str">
        <f t="shared" si="26"/>
        <v/>
      </c>
      <c r="K110" s="1">
        <f t="shared" si="33"/>
        <v>524</v>
      </c>
      <c r="L110" s="2">
        <v>7088</v>
      </c>
      <c r="M110" s="7">
        <f t="shared" si="27"/>
        <v>7088</v>
      </c>
      <c r="N110" s="74" t="str">
        <f t="shared" si="28"/>
        <v/>
      </c>
      <c r="O110" s="1">
        <f t="shared" si="34"/>
        <v>67</v>
      </c>
      <c r="P110" s="2">
        <v>1134</v>
      </c>
      <c r="Q110" s="10">
        <f t="shared" si="29"/>
        <v>1134</v>
      </c>
      <c r="R110" s="74" t="str">
        <f t="shared" si="30"/>
        <v/>
      </c>
      <c r="S110" s="13" t="str">
        <f t="shared" si="19"/>
        <v/>
      </c>
      <c r="T110" s="109"/>
      <c r="U110" s="13" t="str">
        <f t="shared" si="20"/>
        <v/>
      </c>
      <c r="V110" s="12"/>
      <c r="W110" s="13" t="str">
        <f t="shared" si="21"/>
        <v/>
      </c>
      <c r="X110" s="12"/>
      <c r="Y110" t="b">
        <f t="shared" si="22"/>
        <v>0</v>
      </c>
      <c r="Z110" s="94"/>
    </row>
    <row r="111" spans="1:26">
      <c r="A111" s="65">
        <v>1</v>
      </c>
      <c r="B111" s="67">
        <f t="shared" si="35"/>
        <v>43968.75</v>
      </c>
      <c r="C111" s="75">
        <f t="shared" si="31"/>
        <v>2347</v>
      </c>
      <c r="D111" s="16">
        <v>33053</v>
      </c>
      <c r="E111" s="77">
        <f t="shared" si="32"/>
        <v>33053</v>
      </c>
      <c r="F111" s="74" t="str">
        <f t="shared" si="18"/>
        <v/>
      </c>
      <c r="G111" s="1">
        <f t="shared" si="23"/>
        <v>1684</v>
      </c>
      <c r="H111" s="1">
        <f t="shared" si="24"/>
        <v>24168</v>
      </c>
      <c r="I111" s="90">
        <f t="shared" si="25"/>
        <v>24168</v>
      </c>
      <c r="J111" s="74" t="str">
        <f t="shared" si="26"/>
        <v/>
      </c>
      <c r="K111" s="1">
        <f t="shared" si="33"/>
        <v>600</v>
      </c>
      <c r="L111" s="2">
        <v>7688</v>
      </c>
      <c r="M111" s="7">
        <f t="shared" si="27"/>
        <v>7688</v>
      </c>
      <c r="N111" s="74" t="str">
        <f t="shared" si="28"/>
        <v/>
      </c>
      <c r="O111" s="1">
        <f t="shared" si="34"/>
        <v>63</v>
      </c>
      <c r="P111" s="2">
        <v>1197</v>
      </c>
      <c r="Q111" s="10">
        <f t="shared" si="29"/>
        <v>1197</v>
      </c>
      <c r="R111" s="74" t="str">
        <f t="shared" si="30"/>
        <v/>
      </c>
      <c r="S111" s="13" t="str">
        <f t="shared" si="19"/>
        <v/>
      </c>
      <c r="T111" s="109"/>
      <c r="U111" s="13" t="str">
        <f t="shared" si="20"/>
        <v/>
      </c>
      <c r="V111" s="12"/>
      <c r="W111" s="13" t="str">
        <f t="shared" si="21"/>
        <v/>
      </c>
      <c r="X111" s="12"/>
      <c r="Y111" t="b">
        <f t="shared" si="22"/>
        <v>0</v>
      </c>
      <c r="Z111" s="94"/>
    </row>
    <row r="112" spans="1:26">
      <c r="A112" s="65">
        <v>1</v>
      </c>
      <c r="B112" s="67">
        <f t="shared" si="35"/>
        <v>43969.75</v>
      </c>
      <c r="C112" s="75">
        <f t="shared" si="31"/>
        <v>2005</v>
      </c>
      <c r="D112" s="16">
        <v>35058</v>
      </c>
      <c r="E112" s="77">
        <f t="shared" si="32"/>
        <v>35058</v>
      </c>
      <c r="F112" s="74" t="str">
        <f t="shared" si="18"/>
        <v/>
      </c>
      <c r="G112" s="1">
        <f t="shared" si="23"/>
        <v>1205</v>
      </c>
      <c r="H112" s="1">
        <f t="shared" si="24"/>
        <v>25373</v>
      </c>
      <c r="I112" s="90">
        <f t="shared" si="25"/>
        <v>25373</v>
      </c>
      <c r="J112" s="74" t="str">
        <f t="shared" si="26"/>
        <v/>
      </c>
      <c r="K112" s="1">
        <f t="shared" si="33"/>
        <v>749</v>
      </c>
      <c r="L112" s="2">
        <v>8437</v>
      </c>
      <c r="M112" s="7">
        <f t="shared" si="27"/>
        <v>8437</v>
      </c>
      <c r="N112" s="74" t="str">
        <f t="shared" si="28"/>
        <v/>
      </c>
      <c r="O112" s="1">
        <f t="shared" si="34"/>
        <v>51</v>
      </c>
      <c r="P112" s="2">
        <v>1248</v>
      </c>
      <c r="Q112" s="10">
        <f t="shared" si="29"/>
        <v>1248</v>
      </c>
      <c r="R112" s="74" t="str">
        <f t="shared" si="30"/>
        <v/>
      </c>
      <c r="S112" s="13" t="str">
        <f t="shared" si="19"/>
        <v/>
      </c>
      <c r="T112" s="109"/>
      <c r="U112" s="13" t="str">
        <f t="shared" si="20"/>
        <v/>
      </c>
      <c r="V112" s="12"/>
      <c r="W112" s="13" t="str">
        <f t="shared" si="21"/>
        <v/>
      </c>
      <c r="X112" s="12"/>
      <c r="Y112" t="b">
        <f t="shared" si="22"/>
        <v>0</v>
      </c>
      <c r="Z112" s="94"/>
    </row>
    <row r="113" spans="1:26">
      <c r="A113" s="65">
        <v>1</v>
      </c>
      <c r="B113" s="67">
        <f t="shared" si="35"/>
        <v>43970.75</v>
      </c>
      <c r="C113" s="75">
        <f t="shared" si="31"/>
        <v>2078</v>
      </c>
      <c r="D113" s="16">
        <v>37136</v>
      </c>
      <c r="E113" s="77">
        <f t="shared" si="32"/>
        <v>37136</v>
      </c>
      <c r="F113" s="74" t="str">
        <f t="shared" si="18"/>
        <v/>
      </c>
      <c r="G113" s="1">
        <f t="shared" si="23"/>
        <v>800</v>
      </c>
      <c r="H113" s="1">
        <f t="shared" si="24"/>
        <v>26173</v>
      </c>
      <c r="I113" s="90">
        <f t="shared" si="25"/>
        <v>26173</v>
      </c>
      <c r="J113" s="74" t="str">
        <f t="shared" si="26"/>
        <v/>
      </c>
      <c r="K113" s="1">
        <f t="shared" si="33"/>
        <v>1202</v>
      </c>
      <c r="L113" s="2">
        <v>9639</v>
      </c>
      <c r="M113" s="7">
        <f t="shared" si="27"/>
        <v>9639</v>
      </c>
      <c r="N113" s="74" t="str">
        <f t="shared" si="28"/>
        <v/>
      </c>
      <c r="O113" s="1">
        <f t="shared" si="34"/>
        <v>76</v>
      </c>
      <c r="P113" s="2">
        <v>1324</v>
      </c>
      <c r="Q113" s="10">
        <f t="shared" si="29"/>
        <v>1324</v>
      </c>
      <c r="R113" s="74" t="str">
        <f t="shared" si="30"/>
        <v/>
      </c>
      <c r="S113" s="13" t="str">
        <f t="shared" si="19"/>
        <v/>
      </c>
      <c r="T113" s="109"/>
      <c r="U113" s="13" t="str">
        <f t="shared" si="20"/>
        <v/>
      </c>
      <c r="V113" s="12"/>
      <c r="W113" s="13" t="str">
        <f t="shared" si="21"/>
        <v/>
      </c>
      <c r="X113" s="12"/>
      <c r="Y113" t="b">
        <f t="shared" si="22"/>
        <v>0</v>
      </c>
      <c r="Z113" s="94"/>
    </row>
    <row r="114" spans="1:26">
      <c r="A114" s="65">
        <v>1</v>
      </c>
      <c r="B114" s="67">
        <f t="shared" si="35"/>
        <v>43971.75</v>
      </c>
      <c r="C114" s="75">
        <f t="shared" si="31"/>
        <v>2161</v>
      </c>
      <c r="D114" s="16">
        <v>39297</v>
      </c>
      <c r="E114" s="77">
        <f t="shared" si="32"/>
        <v>39297</v>
      </c>
      <c r="F114" s="74" t="str">
        <f t="shared" si="18"/>
        <v/>
      </c>
      <c r="G114" s="1">
        <f t="shared" si="23"/>
        <v>1417</v>
      </c>
      <c r="H114" s="1">
        <f t="shared" si="24"/>
        <v>27590</v>
      </c>
      <c r="I114" s="90">
        <f t="shared" si="25"/>
        <v>27590</v>
      </c>
      <c r="J114" s="74" t="str">
        <f t="shared" si="26"/>
        <v/>
      </c>
      <c r="K114" s="1">
        <f t="shared" si="33"/>
        <v>679</v>
      </c>
      <c r="L114" s="2">
        <v>10318</v>
      </c>
      <c r="M114" s="7">
        <f t="shared" si="27"/>
        <v>10318</v>
      </c>
      <c r="N114" s="74" t="str">
        <f t="shared" si="28"/>
        <v/>
      </c>
      <c r="O114" s="1">
        <f t="shared" si="34"/>
        <v>65</v>
      </c>
      <c r="P114" s="2">
        <v>1389</v>
      </c>
      <c r="Q114" s="10">
        <f t="shared" si="29"/>
        <v>1389</v>
      </c>
      <c r="R114" s="74" t="str">
        <f t="shared" si="30"/>
        <v/>
      </c>
      <c r="S114" s="13" t="str">
        <f t="shared" si="19"/>
        <v/>
      </c>
      <c r="T114" s="109"/>
      <c r="U114" s="13" t="str">
        <f t="shared" si="20"/>
        <v/>
      </c>
      <c r="V114" s="12"/>
      <c r="W114" s="13" t="str">
        <f t="shared" si="21"/>
        <v/>
      </c>
      <c r="X114" s="12"/>
      <c r="Y114" t="b">
        <f t="shared" si="22"/>
        <v>0</v>
      </c>
      <c r="Z114" s="94"/>
    </row>
    <row r="115" spans="1:26">
      <c r="A115" s="65">
        <v>1</v>
      </c>
      <c r="B115" s="67">
        <f t="shared" si="35"/>
        <v>43972.75</v>
      </c>
      <c r="C115" s="75">
        <f t="shared" si="31"/>
        <v>2345</v>
      </c>
      <c r="D115" s="16">
        <v>41642</v>
      </c>
      <c r="E115" s="77">
        <f t="shared" si="32"/>
        <v>41642</v>
      </c>
      <c r="F115" s="74" t="str">
        <f t="shared" si="18"/>
        <v/>
      </c>
      <c r="G115" s="1">
        <f t="shared" si="23"/>
        <v>873</v>
      </c>
      <c r="H115" s="1">
        <f t="shared" si="24"/>
        <v>28463</v>
      </c>
      <c r="I115" s="90">
        <f t="shared" si="25"/>
        <v>28463</v>
      </c>
      <c r="J115" s="74" t="str">
        <f t="shared" si="26"/>
        <v/>
      </c>
      <c r="K115" s="1">
        <f t="shared" si="33"/>
        <v>1408</v>
      </c>
      <c r="L115" s="2">
        <v>11726</v>
      </c>
      <c r="M115" s="7">
        <f t="shared" si="27"/>
        <v>11726</v>
      </c>
      <c r="N115" s="74" t="str">
        <f t="shared" si="28"/>
        <v/>
      </c>
      <c r="O115" s="1">
        <f t="shared" si="34"/>
        <v>64</v>
      </c>
      <c r="P115" s="2">
        <v>1453</v>
      </c>
      <c r="Q115" s="10">
        <f t="shared" si="29"/>
        <v>1453</v>
      </c>
      <c r="R115" s="74" t="str">
        <f t="shared" si="30"/>
        <v/>
      </c>
      <c r="S115" s="13" t="str">
        <f t="shared" si="19"/>
        <v/>
      </c>
      <c r="T115" s="109"/>
      <c r="U115" s="13" t="str">
        <f t="shared" si="20"/>
        <v/>
      </c>
      <c r="V115" s="12"/>
      <c r="W115" s="13" t="str">
        <f t="shared" si="21"/>
        <v/>
      </c>
      <c r="X115" s="12"/>
      <c r="Y115" t="b">
        <f t="shared" si="22"/>
        <v>0</v>
      </c>
      <c r="Z115" s="94"/>
    </row>
    <row r="116" spans="1:26">
      <c r="A116" s="65">
        <v>1</v>
      </c>
      <c r="B116" s="67">
        <f t="shared" si="35"/>
        <v>43973.75</v>
      </c>
      <c r="C116" s="75">
        <f t="shared" si="31"/>
        <v>2940</v>
      </c>
      <c r="D116" s="16">
        <v>44582</v>
      </c>
      <c r="E116" s="77">
        <f t="shared" si="32"/>
        <v>44582</v>
      </c>
      <c r="F116" s="74" t="str">
        <f t="shared" si="18"/>
        <v/>
      </c>
      <c r="G116" s="1">
        <f t="shared" si="23"/>
        <v>2020</v>
      </c>
      <c r="H116" s="1">
        <f t="shared" si="24"/>
        <v>30483</v>
      </c>
      <c r="I116" s="90">
        <f t="shared" si="25"/>
        <v>30483</v>
      </c>
      <c r="J116" s="74" t="str">
        <f t="shared" si="26"/>
        <v/>
      </c>
      <c r="K116" s="1">
        <f t="shared" si="33"/>
        <v>857</v>
      </c>
      <c r="L116" s="2">
        <v>12583</v>
      </c>
      <c r="M116" s="7">
        <f t="shared" si="27"/>
        <v>12583</v>
      </c>
      <c r="N116" s="74" t="str">
        <f t="shared" si="28"/>
        <v/>
      </c>
      <c r="O116" s="1">
        <f t="shared" si="34"/>
        <v>63</v>
      </c>
      <c r="P116" s="2">
        <v>1516</v>
      </c>
      <c r="Q116" s="10">
        <f t="shared" si="29"/>
        <v>1516</v>
      </c>
      <c r="R116" s="74" t="str">
        <f t="shared" si="30"/>
        <v/>
      </c>
      <c r="S116" s="13" t="str">
        <f t="shared" si="19"/>
        <v/>
      </c>
      <c r="T116" s="109"/>
      <c r="U116" s="13" t="str">
        <f t="shared" si="20"/>
        <v/>
      </c>
      <c r="V116" s="12"/>
      <c r="W116" s="13" t="str">
        <f t="shared" si="21"/>
        <v/>
      </c>
      <c r="X116" s="12"/>
      <c r="Y116" t="b">
        <f t="shared" si="22"/>
        <v>0</v>
      </c>
      <c r="Z116" s="94"/>
    </row>
    <row r="117" spans="1:26">
      <c r="A117" s="65">
        <v>1</v>
      </c>
      <c r="B117" s="67">
        <f t="shared" si="35"/>
        <v>43974.75</v>
      </c>
      <c r="C117" s="75">
        <f t="shared" si="31"/>
        <v>2608</v>
      </c>
      <c r="D117" s="16">
        <v>47190</v>
      </c>
      <c r="E117" s="77">
        <f t="shared" si="32"/>
        <v>47190</v>
      </c>
      <c r="F117" s="74" t="str">
        <f t="shared" si="18"/>
        <v/>
      </c>
      <c r="G117" s="1">
        <f t="shared" si="23"/>
        <v>1727</v>
      </c>
      <c r="H117" s="1">
        <f t="shared" si="24"/>
        <v>32210</v>
      </c>
      <c r="I117" s="90">
        <f t="shared" si="25"/>
        <v>32210</v>
      </c>
      <c r="J117" s="74" t="str">
        <f t="shared" si="26"/>
        <v/>
      </c>
      <c r="K117" s="1">
        <f t="shared" si="33"/>
        <v>821</v>
      </c>
      <c r="L117" s="2">
        <v>13404</v>
      </c>
      <c r="M117" s="7">
        <f t="shared" si="27"/>
        <v>13404</v>
      </c>
      <c r="N117" s="74" t="str">
        <f t="shared" si="28"/>
        <v/>
      </c>
      <c r="O117" s="1">
        <f t="shared" si="34"/>
        <v>60</v>
      </c>
      <c r="P117" s="2">
        <v>1576</v>
      </c>
      <c r="Q117" s="10">
        <f t="shared" si="29"/>
        <v>1576</v>
      </c>
      <c r="R117" s="74" t="str">
        <f t="shared" si="30"/>
        <v/>
      </c>
      <c r="S117" s="13" t="str">
        <f t="shared" si="19"/>
        <v/>
      </c>
      <c r="T117" s="109"/>
      <c r="U117" s="13" t="str">
        <f t="shared" si="20"/>
        <v/>
      </c>
      <c r="V117" s="12"/>
      <c r="W117" s="13" t="str">
        <f t="shared" si="21"/>
        <v/>
      </c>
      <c r="X117" s="12"/>
      <c r="Y117" t="b">
        <f t="shared" si="22"/>
        <v>0</v>
      </c>
      <c r="Z117" s="94"/>
    </row>
    <row r="118" spans="1:26">
      <c r="A118" s="65">
        <v>1</v>
      </c>
      <c r="B118" s="67">
        <f t="shared" si="35"/>
        <v>43975.75</v>
      </c>
      <c r="C118" s="75">
        <f t="shared" si="31"/>
        <v>3041</v>
      </c>
      <c r="D118" s="16">
        <v>50231</v>
      </c>
      <c r="E118" s="77">
        <f t="shared" si="32"/>
        <v>50231</v>
      </c>
      <c r="F118" s="74" t="str">
        <f t="shared" si="18"/>
        <v/>
      </c>
      <c r="G118" s="1">
        <f t="shared" si="23"/>
        <v>1787</v>
      </c>
      <c r="H118" s="1">
        <f t="shared" si="24"/>
        <v>33997</v>
      </c>
      <c r="I118" s="90">
        <f t="shared" si="25"/>
        <v>33997</v>
      </c>
      <c r="J118" s="74" t="str">
        <f t="shared" si="26"/>
        <v/>
      </c>
      <c r="K118" s="1">
        <f t="shared" si="33"/>
        <v>1196</v>
      </c>
      <c r="L118" s="2">
        <v>14600</v>
      </c>
      <c r="M118" s="7">
        <f t="shared" si="27"/>
        <v>14600</v>
      </c>
      <c r="N118" s="74" t="str">
        <f t="shared" si="28"/>
        <v/>
      </c>
      <c r="O118" s="1">
        <f t="shared" si="34"/>
        <v>58</v>
      </c>
      <c r="P118" s="2">
        <v>1634</v>
      </c>
      <c r="Q118" s="10">
        <f t="shared" si="29"/>
        <v>1634</v>
      </c>
      <c r="R118" s="74" t="str">
        <f t="shared" si="30"/>
        <v/>
      </c>
      <c r="S118" s="13" t="str">
        <f t="shared" si="19"/>
        <v/>
      </c>
      <c r="T118" s="109"/>
      <c r="U118" s="13" t="str">
        <f t="shared" si="20"/>
        <v/>
      </c>
      <c r="V118" s="12"/>
      <c r="W118" s="13" t="str">
        <f t="shared" si="21"/>
        <v/>
      </c>
      <c r="X118" s="12"/>
      <c r="Y118" t="b">
        <f t="shared" si="22"/>
        <v>0</v>
      </c>
      <c r="Z118" s="94"/>
    </row>
    <row r="119" spans="1:26">
      <c r="A119" s="65">
        <v>1</v>
      </c>
      <c r="B119" s="67">
        <f t="shared" si="35"/>
        <v>43976.75</v>
      </c>
      <c r="C119" s="75">
        <f t="shared" si="31"/>
        <v>2436</v>
      </c>
      <c r="D119" s="16">
        <v>52667</v>
      </c>
      <c r="E119" s="77">
        <f t="shared" si="32"/>
        <v>52667</v>
      </c>
      <c r="F119" s="74" t="str">
        <f t="shared" si="18"/>
        <v/>
      </c>
      <c r="G119" s="1">
        <f t="shared" si="23"/>
        <v>1190</v>
      </c>
      <c r="H119" s="1">
        <f t="shared" si="24"/>
        <v>35187</v>
      </c>
      <c r="I119" s="90">
        <f t="shared" si="25"/>
        <v>35187</v>
      </c>
      <c r="J119" s="74" t="str">
        <f t="shared" si="26"/>
        <v/>
      </c>
      <c r="K119" s="1">
        <f t="shared" si="33"/>
        <v>1186</v>
      </c>
      <c r="L119" s="2">
        <v>15786</v>
      </c>
      <c r="M119" s="7">
        <f t="shared" si="27"/>
        <v>15786</v>
      </c>
      <c r="N119" s="74" t="str">
        <f t="shared" si="28"/>
        <v/>
      </c>
      <c r="O119" s="1">
        <f t="shared" si="34"/>
        <v>60</v>
      </c>
      <c r="P119" s="2">
        <v>1694</v>
      </c>
      <c r="Q119" s="10">
        <f t="shared" si="29"/>
        <v>1694</v>
      </c>
      <c r="R119" s="74" t="str">
        <f t="shared" si="30"/>
        <v/>
      </c>
      <c r="S119" s="13" t="str">
        <f t="shared" si="19"/>
        <v/>
      </c>
      <c r="T119" s="109"/>
      <c r="U119" s="13" t="str">
        <f t="shared" si="20"/>
        <v/>
      </c>
      <c r="V119" s="12"/>
      <c r="W119" s="13" t="str">
        <f t="shared" si="21"/>
        <v/>
      </c>
      <c r="X119" s="12"/>
      <c r="Y119" t="b">
        <f t="shared" si="22"/>
        <v>0</v>
      </c>
      <c r="Z119" s="94"/>
    </row>
    <row r="120" spans="1:26">
      <c r="A120" s="65">
        <v>1</v>
      </c>
      <c r="B120" s="67">
        <f t="shared" si="35"/>
        <v>43977.75</v>
      </c>
      <c r="C120" s="75">
        <f t="shared" si="31"/>
        <v>2091</v>
      </c>
      <c r="D120" s="16">
        <v>54758</v>
      </c>
      <c r="E120" s="77">
        <f t="shared" si="32"/>
        <v>54758</v>
      </c>
      <c r="F120" s="74" t="str">
        <f t="shared" si="18"/>
        <v/>
      </c>
      <c r="G120" s="1">
        <f t="shared" si="23"/>
        <v>825</v>
      </c>
      <c r="H120" s="1">
        <f t="shared" si="24"/>
        <v>36012</v>
      </c>
      <c r="I120" s="90">
        <f t="shared" si="25"/>
        <v>36012</v>
      </c>
      <c r="J120" s="74" t="str">
        <f t="shared" si="26"/>
        <v/>
      </c>
      <c r="K120" s="1">
        <f t="shared" si="33"/>
        <v>1168</v>
      </c>
      <c r="L120" s="2">
        <v>16954</v>
      </c>
      <c r="M120" s="7">
        <f t="shared" si="27"/>
        <v>16954</v>
      </c>
      <c r="N120" s="74" t="str">
        <f t="shared" si="28"/>
        <v/>
      </c>
      <c r="O120" s="1">
        <f t="shared" si="34"/>
        <v>98</v>
      </c>
      <c r="P120" s="2">
        <v>1792</v>
      </c>
      <c r="Q120" s="10">
        <f t="shared" si="29"/>
        <v>1792</v>
      </c>
      <c r="R120" s="74" t="str">
        <f t="shared" si="30"/>
        <v/>
      </c>
      <c r="S120" s="13" t="str">
        <f t="shared" si="19"/>
        <v/>
      </c>
      <c r="T120" s="109"/>
      <c r="U120" s="13" t="str">
        <f t="shared" si="20"/>
        <v/>
      </c>
      <c r="V120" s="12"/>
      <c r="W120" s="13" t="str">
        <f t="shared" si="21"/>
        <v/>
      </c>
      <c r="X120" s="12"/>
      <c r="Y120" t="b">
        <f t="shared" si="22"/>
        <v>0</v>
      </c>
      <c r="Z120" s="94"/>
    </row>
    <row r="121" spans="1:26">
      <c r="A121" s="65">
        <v>1</v>
      </c>
      <c r="B121" s="67">
        <f t="shared" si="35"/>
        <v>43978.75</v>
      </c>
      <c r="C121" s="75">
        <f t="shared" si="31"/>
        <v>2190</v>
      </c>
      <c r="D121" s="16">
        <v>56948</v>
      </c>
      <c r="E121" s="77">
        <f t="shared" si="32"/>
        <v>56948</v>
      </c>
      <c r="F121" s="74" t="str">
        <f t="shared" si="18"/>
        <v/>
      </c>
      <c r="G121" s="1">
        <f t="shared" si="23"/>
        <v>1121</v>
      </c>
      <c r="H121" s="1">
        <f t="shared" si="24"/>
        <v>37133</v>
      </c>
      <c r="I121" s="90">
        <f t="shared" si="25"/>
        <v>37133</v>
      </c>
      <c r="J121" s="74" t="str">
        <f t="shared" si="26"/>
        <v/>
      </c>
      <c r="K121" s="1">
        <f t="shared" si="33"/>
        <v>964</v>
      </c>
      <c r="L121" s="2">
        <v>17918</v>
      </c>
      <c r="M121" s="7">
        <f t="shared" si="27"/>
        <v>17918</v>
      </c>
      <c r="N121" s="74" t="str">
        <f t="shared" si="28"/>
        <v/>
      </c>
      <c r="O121" s="1">
        <f t="shared" si="34"/>
        <v>105</v>
      </c>
      <c r="P121" s="2">
        <v>1897</v>
      </c>
      <c r="Q121" s="10">
        <f t="shared" si="29"/>
        <v>1897</v>
      </c>
      <c r="R121" s="74" t="str">
        <f t="shared" si="30"/>
        <v/>
      </c>
      <c r="S121" s="13" t="str">
        <f t="shared" si="19"/>
        <v/>
      </c>
      <c r="T121" s="109"/>
      <c r="U121" s="13" t="str">
        <f t="shared" si="20"/>
        <v/>
      </c>
      <c r="V121" s="12"/>
      <c r="W121" s="13" t="str">
        <f t="shared" si="21"/>
        <v/>
      </c>
      <c r="X121" s="12"/>
      <c r="Y121" t="b">
        <f t="shared" si="22"/>
        <v>0</v>
      </c>
      <c r="Z121" s="94"/>
    </row>
    <row r="122" spans="1:26">
      <c r="A122" s="65">
        <v>1</v>
      </c>
      <c r="B122" s="67">
        <f t="shared" si="35"/>
        <v>43979.75</v>
      </c>
      <c r="C122" s="75">
        <f t="shared" si="31"/>
        <v>2598</v>
      </c>
      <c r="D122" s="16">
        <v>59546</v>
      </c>
      <c r="E122" s="77">
        <f t="shared" si="32"/>
        <v>59546</v>
      </c>
      <c r="F122" s="74" t="str">
        <f t="shared" si="18"/>
        <v/>
      </c>
      <c r="G122" s="1">
        <f t="shared" si="23"/>
        <v>1815</v>
      </c>
      <c r="H122" s="1">
        <f t="shared" si="24"/>
        <v>38948</v>
      </c>
      <c r="I122" s="90">
        <f t="shared" si="25"/>
        <v>38948</v>
      </c>
      <c r="J122" s="74" t="str">
        <f t="shared" si="26"/>
        <v/>
      </c>
      <c r="K122" s="1">
        <f t="shared" si="33"/>
        <v>698</v>
      </c>
      <c r="L122" s="2">
        <v>18616</v>
      </c>
      <c r="M122" s="7">
        <f t="shared" si="27"/>
        <v>18616</v>
      </c>
      <c r="N122" s="74" t="str">
        <f t="shared" si="28"/>
        <v/>
      </c>
      <c r="O122" s="1">
        <f t="shared" si="34"/>
        <v>85</v>
      </c>
      <c r="P122" s="2">
        <v>1982</v>
      </c>
      <c r="Q122" s="10">
        <f t="shared" si="29"/>
        <v>1982</v>
      </c>
      <c r="R122" s="74" t="str">
        <f t="shared" si="30"/>
        <v/>
      </c>
      <c r="S122" s="13" t="str">
        <f t="shared" si="19"/>
        <v/>
      </c>
      <c r="T122" s="109"/>
      <c r="U122" s="13" t="str">
        <f t="shared" si="20"/>
        <v/>
      </c>
      <c r="V122" s="12"/>
      <c r="W122" s="13" t="str">
        <f t="shared" si="21"/>
        <v/>
      </c>
      <c r="X122" s="12"/>
      <c r="Y122" t="b">
        <f t="shared" si="22"/>
        <v>0</v>
      </c>
      <c r="Z122" s="94"/>
    </row>
    <row r="123" spans="1:26">
      <c r="A123" s="65">
        <v>1</v>
      </c>
      <c r="B123" s="67">
        <f t="shared" si="35"/>
        <v>43980.75</v>
      </c>
      <c r="C123" s="75">
        <f t="shared" si="31"/>
        <v>2682</v>
      </c>
      <c r="D123" s="16">
        <v>62228</v>
      </c>
      <c r="E123" s="77">
        <f t="shared" si="32"/>
        <v>62228</v>
      </c>
      <c r="F123" s="74" t="str">
        <f t="shared" si="18"/>
        <v/>
      </c>
      <c r="G123" s="1">
        <f t="shared" si="23"/>
        <v>-5815</v>
      </c>
      <c r="H123" s="1">
        <f t="shared" si="24"/>
        <v>33133</v>
      </c>
      <c r="I123" s="90">
        <f t="shared" si="25"/>
        <v>33133</v>
      </c>
      <c r="J123" s="74" t="str">
        <f t="shared" si="26"/>
        <v/>
      </c>
      <c r="K123" s="1">
        <f t="shared" si="33"/>
        <v>8381</v>
      </c>
      <c r="L123" s="2">
        <v>26997</v>
      </c>
      <c r="M123" s="7">
        <f t="shared" si="27"/>
        <v>26997</v>
      </c>
      <c r="N123" s="74" t="str">
        <f t="shared" si="28"/>
        <v/>
      </c>
      <c r="O123" s="1">
        <f t="shared" si="34"/>
        <v>116</v>
      </c>
      <c r="P123" s="2">
        <v>2098</v>
      </c>
      <c r="Q123" s="10">
        <f t="shared" si="29"/>
        <v>2098</v>
      </c>
      <c r="R123" s="74" t="str">
        <f t="shared" si="30"/>
        <v/>
      </c>
      <c r="S123" s="13" t="str">
        <f t="shared" si="19"/>
        <v/>
      </c>
      <c r="T123" s="109"/>
      <c r="U123" s="13" t="str">
        <f t="shared" si="20"/>
        <v/>
      </c>
      <c r="V123" s="12"/>
      <c r="W123" s="13" t="str">
        <f t="shared" si="21"/>
        <v/>
      </c>
      <c r="X123" s="12"/>
      <c r="Y123" t="b">
        <f t="shared" si="22"/>
        <v>0</v>
      </c>
      <c r="Z123" s="94"/>
    </row>
    <row r="124" spans="1:26">
      <c r="A124" s="65">
        <v>1</v>
      </c>
      <c r="B124" s="67">
        <f t="shared" si="35"/>
        <v>43981.75</v>
      </c>
      <c r="C124" s="75">
        <f t="shared" si="31"/>
        <v>2940</v>
      </c>
      <c r="D124" s="16">
        <v>65168</v>
      </c>
      <c r="E124" s="77">
        <f t="shared" si="32"/>
        <v>65168</v>
      </c>
      <c r="F124" s="74" t="str">
        <f t="shared" si="18"/>
        <v/>
      </c>
      <c r="G124" s="1">
        <f t="shared" si="23"/>
        <v>1757</v>
      </c>
      <c r="H124" s="1">
        <f t="shared" si="24"/>
        <v>34890</v>
      </c>
      <c r="I124" s="90">
        <f t="shared" si="25"/>
        <v>34890</v>
      </c>
      <c r="J124" s="74" t="str">
        <f t="shared" si="26"/>
        <v/>
      </c>
      <c r="K124" s="1">
        <f t="shared" si="33"/>
        <v>1084</v>
      </c>
      <c r="L124" s="2">
        <v>28081</v>
      </c>
      <c r="M124" s="7">
        <f t="shared" si="27"/>
        <v>28081</v>
      </c>
      <c r="N124" s="74" t="str">
        <f t="shared" si="28"/>
        <v/>
      </c>
      <c r="O124" s="1">
        <f t="shared" si="34"/>
        <v>99</v>
      </c>
      <c r="P124" s="2">
        <v>2197</v>
      </c>
      <c r="Q124" s="10">
        <f t="shared" si="29"/>
        <v>2197</v>
      </c>
      <c r="R124" s="74" t="str">
        <f t="shared" si="30"/>
        <v/>
      </c>
      <c r="S124" s="13" t="str">
        <f t="shared" si="19"/>
        <v/>
      </c>
      <c r="T124" s="111"/>
      <c r="U124" s="13" t="str">
        <f t="shared" si="20"/>
        <v/>
      </c>
      <c r="V124" s="12"/>
      <c r="W124" s="13" t="str">
        <f t="shared" si="21"/>
        <v/>
      </c>
      <c r="X124" s="12"/>
      <c r="Y124" t="b">
        <f t="shared" si="22"/>
        <v>0</v>
      </c>
      <c r="Z124" s="94"/>
    </row>
    <row r="125" spans="1:26">
      <c r="A125" s="65">
        <v>1</v>
      </c>
      <c r="B125" s="67">
        <f t="shared" si="35"/>
        <v>43982.75</v>
      </c>
      <c r="C125" s="75">
        <f t="shared" si="31"/>
        <v>2487</v>
      </c>
      <c r="D125" s="16">
        <v>67655</v>
      </c>
      <c r="E125" s="77">
        <f t="shared" si="32"/>
        <v>67655</v>
      </c>
      <c r="F125" s="74" t="str">
        <f t="shared" si="18"/>
        <v/>
      </c>
      <c r="G125" s="1">
        <f t="shared" si="23"/>
        <v>1151</v>
      </c>
      <c r="H125" s="1">
        <f t="shared" si="24"/>
        <v>36041</v>
      </c>
      <c r="I125" s="90">
        <f t="shared" si="25"/>
        <v>36041</v>
      </c>
      <c r="J125" s="74" t="str">
        <f t="shared" si="26"/>
        <v/>
      </c>
      <c r="K125" s="1">
        <f t="shared" si="33"/>
        <v>1248</v>
      </c>
      <c r="L125" s="2">
        <v>29329</v>
      </c>
      <c r="M125" s="7">
        <f t="shared" si="27"/>
        <v>29329</v>
      </c>
      <c r="N125" s="74" t="str">
        <f t="shared" si="28"/>
        <v/>
      </c>
      <c r="O125" s="1">
        <f t="shared" si="34"/>
        <v>88</v>
      </c>
      <c r="P125" s="2">
        <v>2285</v>
      </c>
      <c r="Q125" s="10">
        <f t="shared" si="29"/>
        <v>2285</v>
      </c>
      <c r="R125" s="74" t="str">
        <f t="shared" si="30"/>
        <v/>
      </c>
      <c r="S125" s="13" t="str">
        <f t="shared" si="19"/>
        <v/>
      </c>
      <c r="T125" s="111"/>
      <c r="U125" s="13" t="str">
        <f t="shared" si="20"/>
        <v/>
      </c>
      <c r="V125" s="12"/>
      <c r="W125" s="13" t="str">
        <f t="shared" si="21"/>
        <v/>
      </c>
      <c r="X125" s="12"/>
      <c r="Y125" t="b">
        <f t="shared" si="22"/>
        <v>0</v>
      </c>
      <c r="Z125" s="94"/>
    </row>
    <row r="126" spans="1:26">
      <c r="A126" s="65">
        <v>1</v>
      </c>
      <c r="B126" s="67">
        <f t="shared" si="35"/>
        <v>43983.75</v>
      </c>
      <c r="C126" s="75">
        <f t="shared" si="31"/>
        <v>2358</v>
      </c>
      <c r="D126" s="16">
        <v>70013</v>
      </c>
      <c r="E126" s="77">
        <f t="shared" si="32"/>
        <v>70013</v>
      </c>
      <c r="F126" s="74" t="str">
        <f t="shared" si="18"/>
        <v/>
      </c>
      <c r="G126" s="1">
        <f t="shared" si="23"/>
        <v>1499</v>
      </c>
      <c r="H126" s="1">
        <f t="shared" si="24"/>
        <v>37540</v>
      </c>
      <c r="I126" s="90">
        <f t="shared" si="25"/>
        <v>37540</v>
      </c>
      <c r="J126" s="74" t="str">
        <f t="shared" si="26"/>
        <v/>
      </c>
      <c r="K126" s="1">
        <f t="shared" si="33"/>
        <v>779</v>
      </c>
      <c r="L126" s="2">
        <v>30108</v>
      </c>
      <c r="M126" s="7">
        <f t="shared" si="27"/>
        <v>30108</v>
      </c>
      <c r="N126" s="74" t="str">
        <f t="shared" si="28"/>
        <v/>
      </c>
      <c r="O126" s="1">
        <f t="shared" si="34"/>
        <v>80</v>
      </c>
      <c r="P126" s="2">
        <v>2365</v>
      </c>
      <c r="Q126" s="10">
        <f t="shared" si="29"/>
        <v>2365</v>
      </c>
      <c r="R126" s="74" t="str">
        <f t="shared" si="30"/>
        <v/>
      </c>
      <c r="S126" s="13" t="str">
        <f t="shared" si="19"/>
        <v/>
      </c>
      <c r="T126" s="111"/>
      <c r="U126" s="13" t="str">
        <f t="shared" si="20"/>
        <v/>
      </c>
      <c r="V126" s="12"/>
      <c r="W126" s="13" t="str">
        <f t="shared" si="21"/>
        <v/>
      </c>
      <c r="X126" s="12"/>
      <c r="Y126" t="b">
        <f t="shared" si="22"/>
        <v>0</v>
      </c>
      <c r="Z126" s="94"/>
    </row>
    <row r="127" spans="1:26">
      <c r="A127" s="65">
        <v>1</v>
      </c>
      <c r="B127" s="67">
        <f t="shared" si="35"/>
        <v>43984.75</v>
      </c>
      <c r="C127" s="75">
        <f t="shared" si="31"/>
        <v>2287</v>
      </c>
      <c r="D127" s="16">
        <v>72300</v>
      </c>
      <c r="E127" s="77">
        <f t="shared" si="32"/>
        <v>72300</v>
      </c>
      <c r="F127" s="74" t="str">
        <f t="shared" si="18"/>
        <v/>
      </c>
      <c r="G127" s="1">
        <f t="shared" si="23"/>
        <v>962</v>
      </c>
      <c r="H127" s="1">
        <f t="shared" si="24"/>
        <v>38502</v>
      </c>
      <c r="I127" s="90">
        <f t="shared" si="25"/>
        <v>38502</v>
      </c>
      <c r="J127" s="74" t="str">
        <f t="shared" si="26"/>
        <v/>
      </c>
      <c r="K127" s="1">
        <f t="shared" si="33"/>
        <v>1225</v>
      </c>
      <c r="L127" s="2">
        <v>31333</v>
      </c>
      <c r="M127" s="7">
        <f t="shared" si="27"/>
        <v>31333</v>
      </c>
      <c r="N127" s="74" t="str">
        <f t="shared" si="28"/>
        <v/>
      </c>
      <c r="O127" s="1">
        <f t="shared" si="34"/>
        <v>100</v>
      </c>
      <c r="P127" s="2">
        <v>2465</v>
      </c>
      <c r="Q127" s="10">
        <f t="shared" si="29"/>
        <v>2465</v>
      </c>
      <c r="R127" s="74" t="str">
        <f t="shared" si="30"/>
        <v/>
      </c>
      <c r="S127" s="13">
        <f t="shared" si="19"/>
        <v>6.0211093161926028E-2</v>
      </c>
      <c r="T127" s="116" t="s">
        <v>6</v>
      </c>
      <c r="U127" s="13">
        <f t="shared" si="20"/>
        <v>3.1816529011479924E-2</v>
      </c>
      <c r="V127" s="12" t="s">
        <v>6</v>
      </c>
      <c r="W127" s="13">
        <f t="shared" si="21"/>
        <v>2.5972676744065244E-3</v>
      </c>
      <c r="X127" s="12" t="s">
        <v>6</v>
      </c>
      <c r="Y127" t="b">
        <f t="shared" si="22"/>
        <v>0</v>
      </c>
      <c r="Z127" s="94"/>
    </row>
    <row r="128" spans="1:26">
      <c r="A128" s="65">
        <v>1</v>
      </c>
      <c r="B128" s="67">
        <f t="shared" si="35"/>
        <v>43985.75</v>
      </c>
      <c r="C128" s="75">
        <f t="shared" si="31"/>
        <v>2560</v>
      </c>
      <c r="D128" s="16">
        <v>74860</v>
      </c>
      <c r="E128" s="77">
        <f t="shared" si="32"/>
        <v>74860</v>
      </c>
      <c r="F128" s="74" t="str">
        <f t="shared" si="18"/>
        <v/>
      </c>
      <c r="G128" s="1">
        <f t="shared" si="23"/>
        <v>1442</v>
      </c>
      <c r="H128" s="1">
        <f t="shared" si="24"/>
        <v>39944</v>
      </c>
      <c r="I128" s="90">
        <f t="shared" si="25"/>
        <v>39944</v>
      </c>
      <c r="J128" s="74" t="str">
        <f t="shared" si="26"/>
        <v/>
      </c>
      <c r="K128" s="1">
        <f t="shared" si="33"/>
        <v>996</v>
      </c>
      <c r="L128" s="2">
        <v>32329</v>
      </c>
      <c r="M128" s="7">
        <f t="shared" si="27"/>
        <v>32329</v>
      </c>
      <c r="N128" s="74" t="str">
        <f t="shared" si="28"/>
        <v/>
      </c>
      <c r="O128" s="1">
        <f t="shared" si="34"/>
        <v>122</v>
      </c>
      <c r="P128" s="2">
        <v>2587</v>
      </c>
      <c r="Q128" s="10">
        <f t="shared" si="29"/>
        <v>2587</v>
      </c>
      <c r="R128" s="74" t="str">
        <f t="shared" si="30"/>
        <v/>
      </c>
      <c r="S128" s="13">
        <f t="shared" si="19"/>
        <v>6.4999011879423807E-2</v>
      </c>
      <c r="T128" s="111" t="s">
        <v>6</v>
      </c>
      <c r="U128" s="13">
        <f t="shared" si="20"/>
        <v>2.4934908872421391E-2</v>
      </c>
      <c r="V128" s="12" t="s">
        <v>6</v>
      </c>
      <c r="W128" s="13">
        <f t="shared" si="21"/>
        <v>3.0542759863809335E-3</v>
      </c>
      <c r="X128" s="12" t="s">
        <v>6</v>
      </c>
      <c r="Y128" t="b">
        <f t="shared" si="22"/>
        <v>0</v>
      </c>
      <c r="Z128" s="94"/>
    </row>
    <row r="129" spans="1:29">
      <c r="A129" s="65">
        <v>1</v>
      </c>
      <c r="B129" s="67">
        <f t="shared" si="35"/>
        <v>43986.75</v>
      </c>
      <c r="C129" s="75">
        <f t="shared" si="31"/>
        <v>2933</v>
      </c>
      <c r="D129" s="16">
        <v>77793</v>
      </c>
      <c r="E129" s="77">
        <f t="shared" si="32"/>
        <v>77793</v>
      </c>
      <c r="F129" s="74" t="str">
        <f t="shared" si="18"/>
        <v/>
      </c>
      <c r="G129" s="1">
        <f t="shared" si="23"/>
        <v>1458</v>
      </c>
      <c r="H129" s="1">
        <f t="shared" si="24"/>
        <v>41402</v>
      </c>
      <c r="I129" s="90">
        <f t="shared" si="25"/>
        <v>41402</v>
      </c>
      <c r="J129" s="74" t="str">
        <f t="shared" si="26"/>
        <v/>
      </c>
      <c r="K129" s="1">
        <f t="shared" si="33"/>
        <v>1352</v>
      </c>
      <c r="L129" s="2">
        <v>33681</v>
      </c>
      <c r="M129" s="7">
        <f t="shared" si="27"/>
        <v>33681</v>
      </c>
      <c r="N129" s="74" t="str">
        <f t="shared" si="28"/>
        <v/>
      </c>
      <c r="O129" s="1">
        <f t="shared" si="34"/>
        <v>123</v>
      </c>
      <c r="P129" s="2">
        <v>2710</v>
      </c>
      <c r="Q129" s="10">
        <f t="shared" si="29"/>
        <v>2710</v>
      </c>
      <c r="R129" s="74" t="str">
        <f t="shared" si="30"/>
        <v/>
      </c>
      <c r="S129" s="13">
        <f t="shared" si="19"/>
        <v>7.1884846844365469E-2</v>
      </c>
      <c r="T129" s="111" t="s">
        <v>6</v>
      </c>
      <c r="U129" s="13">
        <f t="shared" si="20"/>
        <v>3.2655427274044732E-2</v>
      </c>
      <c r="V129" s="12" t="s">
        <v>6</v>
      </c>
      <c r="W129" s="13">
        <f t="shared" si="21"/>
        <v>2.9708709724167916E-3</v>
      </c>
      <c r="X129" s="12" t="s">
        <v>6</v>
      </c>
      <c r="Y129" t="b">
        <f t="shared" si="22"/>
        <v>0</v>
      </c>
      <c r="Z129" s="94"/>
    </row>
    <row r="130" spans="1:29">
      <c r="A130" s="65">
        <v>1</v>
      </c>
      <c r="B130" s="67">
        <f t="shared" si="35"/>
        <v>43987.75</v>
      </c>
      <c r="C130" s="75">
        <f t="shared" si="31"/>
        <v>2436</v>
      </c>
      <c r="D130" s="16">
        <v>80229</v>
      </c>
      <c r="E130" s="77">
        <f t="shared" si="32"/>
        <v>80229</v>
      </c>
      <c r="F130" s="74" t="str">
        <f t="shared" si="18"/>
        <v/>
      </c>
      <c r="G130" s="1">
        <f t="shared" si="23"/>
        <v>822</v>
      </c>
      <c r="H130" s="1">
        <f t="shared" si="24"/>
        <v>42224</v>
      </c>
      <c r="I130" s="90">
        <f t="shared" si="25"/>
        <v>42224</v>
      </c>
      <c r="J130" s="74" t="str">
        <f t="shared" si="26"/>
        <v/>
      </c>
      <c r="K130" s="1">
        <f t="shared" si="33"/>
        <v>1475</v>
      </c>
      <c r="L130" s="2">
        <v>35156</v>
      </c>
      <c r="M130" s="7">
        <f t="shared" si="27"/>
        <v>35156</v>
      </c>
      <c r="N130" s="74" t="str">
        <f t="shared" si="28"/>
        <v/>
      </c>
      <c r="O130" s="1">
        <f t="shared" si="34"/>
        <v>139</v>
      </c>
      <c r="P130" s="2">
        <v>2849</v>
      </c>
      <c r="Q130" s="10">
        <f t="shared" si="29"/>
        <v>2849</v>
      </c>
      <c r="R130" s="74" t="str">
        <f t="shared" si="30"/>
        <v/>
      </c>
      <c r="S130" s="13">
        <f t="shared" si="19"/>
        <v>5.8559203585797651E-2</v>
      </c>
      <c r="T130" s="111" t="s">
        <v>6</v>
      </c>
      <c r="U130" s="13">
        <f t="shared" si="20"/>
        <v>3.4932739674118987E-2</v>
      </c>
      <c r="V130" s="12" t="s">
        <v>6</v>
      </c>
      <c r="W130" s="13">
        <f t="shared" si="21"/>
        <v>3.2919666540356194E-3</v>
      </c>
      <c r="X130" s="12" t="s">
        <v>6</v>
      </c>
      <c r="Y130" t="b">
        <f t="shared" si="22"/>
        <v>0</v>
      </c>
      <c r="Z130" s="102"/>
    </row>
    <row r="131" spans="1:29">
      <c r="A131" s="65">
        <v>1</v>
      </c>
      <c r="B131" s="67">
        <f t="shared" si="35"/>
        <v>43988.75</v>
      </c>
      <c r="C131" s="75">
        <f t="shared" si="31"/>
        <v>2739</v>
      </c>
      <c r="D131" s="16">
        <v>82968</v>
      </c>
      <c r="E131" s="77">
        <f t="shared" si="32"/>
        <v>82968</v>
      </c>
      <c r="F131" s="74" t="str">
        <f t="shared" si="18"/>
        <v/>
      </c>
      <c r="G131" s="1">
        <f t="shared" si="23"/>
        <v>385</v>
      </c>
      <c r="H131" s="1">
        <f t="shared" si="24"/>
        <v>42609</v>
      </c>
      <c r="I131" s="90">
        <f t="shared" si="25"/>
        <v>42609</v>
      </c>
      <c r="J131" s="74" t="str">
        <f t="shared" si="26"/>
        <v/>
      </c>
      <c r="K131" s="1">
        <f t="shared" si="33"/>
        <v>2234</v>
      </c>
      <c r="L131" s="2">
        <v>37390</v>
      </c>
      <c r="M131" s="7">
        <f t="shared" si="27"/>
        <v>37390</v>
      </c>
      <c r="N131" s="74" t="str">
        <f t="shared" si="28"/>
        <v/>
      </c>
      <c r="O131" s="1">
        <f t="shared" si="34"/>
        <v>120</v>
      </c>
      <c r="P131" s="2">
        <v>2969</v>
      </c>
      <c r="Q131" s="10">
        <f t="shared" si="29"/>
        <v>2969</v>
      </c>
      <c r="R131" s="74" t="str">
        <f t="shared" si="30"/>
        <v/>
      </c>
      <c r="S131" s="13">
        <f t="shared" si="19"/>
        <v>6.5257868993985821E-2</v>
      </c>
      <c r="T131" s="111" t="s">
        <v>6</v>
      </c>
      <c r="U131" s="13">
        <f t="shared" si="20"/>
        <v>5.2430237743199791E-2</v>
      </c>
      <c r="V131" s="12" t="s">
        <v>6</v>
      </c>
      <c r="W131" s="13">
        <f t="shared" si="21"/>
        <v>2.8163064141378583E-3</v>
      </c>
      <c r="X131" s="12" t="s">
        <v>6</v>
      </c>
      <c r="Y131" t="b">
        <f t="shared" si="22"/>
        <v>0</v>
      </c>
      <c r="Z131" s="102"/>
    </row>
    <row r="132" spans="1:29">
      <c r="A132" s="65">
        <v>1</v>
      </c>
      <c r="B132" s="67">
        <f t="shared" si="35"/>
        <v>43989.75</v>
      </c>
      <c r="C132" s="75">
        <f t="shared" si="31"/>
        <v>3007</v>
      </c>
      <c r="D132" s="16">
        <v>85975</v>
      </c>
      <c r="E132" s="77">
        <f t="shared" si="32"/>
        <v>85975</v>
      </c>
      <c r="F132" s="74" t="str">
        <f t="shared" si="18"/>
        <v/>
      </c>
      <c r="G132" s="1">
        <f t="shared" si="23"/>
        <v>992</v>
      </c>
      <c r="H132" s="1">
        <f t="shared" si="24"/>
        <v>43601</v>
      </c>
      <c r="I132" s="90">
        <f t="shared" si="25"/>
        <v>43601</v>
      </c>
      <c r="J132" s="74" t="str">
        <f t="shared" si="26"/>
        <v/>
      </c>
      <c r="K132" s="1">
        <f t="shared" si="33"/>
        <v>1924</v>
      </c>
      <c r="L132" s="2">
        <v>39314</v>
      </c>
      <c r="M132" s="7">
        <f t="shared" si="27"/>
        <v>39314</v>
      </c>
      <c r="N132" s="74" t="str">
        <f t="shared" si="28"/>
        <v/>
      </c>
      <c r="O132" s="1">
        <f t="shared" si="34"/>
        <v>91</v>
      </c>
      <c r="P132" s="2">
        <v>3060</v>
      </c>
      <c r="Q132" s="10">
        <f t="shared" si="29"/>
        <v>3060</v>
      </c>
      <c r="R132" s="74" t="str">
        <f t="shared" si="30"/>
        <v/>
      </c>
      <c r="S132" s="13">
        <f t="shared" si="19"/>
        <v>7.0038597612534476E-2</v>
      </c>
      <c r="T132" s="111" t="s">
        <v>6</v>
      </c>
      <c r="U132" s="13">
        <f t="shared" si="20"/>
        <v>4.4127428269993808E-2</v>
      </c>
      <c r="V132" s="12" t="s">
        <v>6</v>
      </c>
      <c r="W132" s="13">
        <f t="shared" si="21"/>
        <v>2.0871080938510583E-3</v>
      </c>
      <c r="X132" s="12" t="s">
        <v>6</v>
      </c>
      <c r="Y132" t="b">
        <f t="shared" si="22"/>
        <v>0</v>
      </c>
      <c r="Z132" s="102"/>
    </row>
    <row r="133" spans="1:29">
      <c r="A133" s="65">
        <v>1</v>
      </c>
      <c r="B133" s="67">
        <f t="shared" si="35"/>
        <v>43990.75</v>
      </c>
      <c r="C133" s="75">
        <f t="shared" si="31"/>
        <v>2554</v>
      </c>
      <c r="D133" s="16">
        <v>88529</v>
      </c>
      <c r="E133" s="77">
        <f t="shared" si="32"/>
        <v>88529</v>
      </c>
      <c r="F133" s="74" t="str">
        <f t="shared" si="18"/>
        <v/>
      </c>
      <c r="G133" s="1">
        <f t="shared" si="23"/>
        <v>784</v>
      </c>
      <c r="H133" s="1">
        <f t="shared" si="24"/>
        <v>44385</v>
      </c>
      <c r="I133" s="90">
        <f t="shared" si="25"/>
        <v>44385</v>
      </c>
      <c r="J133" s="74" t="str">
        <f t="shared" si="26"/>
        <v/>
      </c>
      <c r="K133" s="1">
        <f t="shared" si="33"/>
        <v>1661</v>
      </c>
      <c r="L133" s="2">
        <v>40975</v>
      </c>
      <c r="M133" s="7">
        <f t="shared" si="27"/>
        <v>40975</v>
      </c>
      <c r="N133" s="74" t="str">
        <f t="shared" si="28"/>
        <v/>
      </c>
      <c r="O133" s="1">
        <f t="shared" si="34"/>
        <v>109</v>
      </c>
      <c r="P133" s="2">
        <v>3169</v>
      </c>
      <c r="Q133" s="10">
        <f t="shared" si="29"/>
        <v>3169</v>
      </c>
      <c r="R133" s="74" t="str">
        <f t="shared" si="30"/>
        <v/>
      </c>
      <c r="S133" s="13">
        <f t="shared" si="19"/>
        <v>5.8453543307286963E-2</v>
      </c>
      <c r="T133" s="111" t="s">
        <v>6</v>
      </c>
      <c r="U133" s="13">
        <f t="shared" si="20"/>
        <v>3.7422552664188355E-2</v>
      </c>
      <c r="V133" s="12" t="s">
        <v>6</v>
      </c>
      <c r="W133" s="13">
        <f t="shared" si="21"/>
        <v>2.4557846119184407E-3</v>
      </c>
      <c r="X133" s="12" t="s">
        <v>6</v>
      </c>
      <c r="Y133" t="b">
        <f t="shared" si="22"/>
        <v>0</v>
      </c>
      <c r="Z133" s="110"/>
    </row>
    <row r="134" spans="1:29">
      <c r="A134" s="65">
        <v>1</v>
      </c>
      <c r="B134" s="67">
        <f t="shared" si="35"/>
        <v>43991.75</v>
      </c>
      <c r="C134" s="75">
        <f t="shared" si="31"/>
        <v>2258</v>
      </c>
      <c r="D134" s="16">
        <v>90787</v>
      </c>
      <c r="E134" s="77">
        <f t="shared" si="32"/>
        <v>90787</v>
      </c>
      <c r="F134" s="74" t="str">
        <f t="shared" si="18"/>
        <v/>
      </c>
      <c r="G134" s="1">
        <f t="shared" si="23"/>
        <v>474</v>
      </c>
      <c r="H134" s="1">
        <f t="shared" si="24"/>
        <v>44859</v>
      </c>
      <c r="I134" s="90">
        <f t="shared" si="25"/>
        <v>44859</v>
      </c>
      <c r="J134" s="74" t="str">
        <f t="shared" si="26"/>
        <v/>
      </c>
      <c r="K134" s="1">
        <f t="shared" si="33"/>
        <v>1664</v>
      </c>
      <c r="L134" s="2">
        <v>42639</v>
      </c>
      <c r="M134" s="7">
        <f t="shared" si="27"/>
        <v>42639</v>
      </c>
      <c r="N134" s="74" t="str">
        <f t="shared" si="28"/>
        <v/>
      </c>
      <c r="O134" s="1">
        <f t="shared" si="34"/>
        <v>120</v>
      </c>
      <c r="P134" s="2">
        <v>3289</v>
      </c>
      <c r="Q134" s="10">
        <f t="shared" si="29"/>
        <v>3289</v>
      </c>
      <c r="R134" s="74" t="str">
        <f t="shared" si="30"/>
        <v/>
      </c>
      <c r="S134" s="13">
        <f t="shared" si="19"/>
        <v>5.114207748616699E-2</v>
      </c>
      <c r="T134" s="111" t="s">
        <v>6</v>
      </c>
      <c r="U134" s="13">
        <f t="shared" si="20"/>
        <v>3.7094005662185958E-2</v>
      </c>
      <c r="V134" s="12" t="s">
        <v>6</v>
      </c>
      <c r="W134" s="13">
        <f t="shared" si="21"/>
        <v>2.6750484852537952E-3</v>
      </c>
      <c r="X134" s="12" t="s">
        <v>6</v>
      </c>
      <c r="Y134" t="b">
        <f t="shared" si="22"/>
        <v>0</v>
      </c>
      <c r="Z134" s="114"/>
    </row>
    <row r="135" spans="1:29">
      <c r="A135" s="65">
        <v>1</v>
      </c>
      <c r="B135" s="67">
        <f t="shared" si="35"/>
        <v>43992.75</v>
      </c>
      <c r="C135" s="75">
        <f t="shared" si="31"/>
        <v>3254</v>
      </c>
      <c r="D135" s="16">
        <v>94041</v>
      </c>
      <c r="E135" s="77">
        <f t="shared" si="32"/>
        <v>94041</v>
      </c>
      <c r="F135" s="74" t="str">
        <f t="shared" si="18"/>
        <v/>
      </c>
      <c r="G135" s="1">
        <f t="shared" si="23"/>
        <v>1229</v>
      </c>
      <c r="H135" s="1">
        <f t="shared" si="24"/>
        <v>46088</v>
      </c>
      <c r="I135" s="90">
        <f t="shared" si="25"/>
        <v>46088</v>
      </c>
      <c r="J135" s="74" t="str">
        <f t="shared" si="26"/>
        <v/>
      </c>
      <c r="K135" s="1">
        <f t="shared" si="33"/>
        <v>1876</v>
      </c>
      <c r="L135" s="2">
        <v>44515</v>
      </c>
      <c r="M135" s="7">
        <f t="shared" si="27"/>
        <v>44515</v>
      </c>
      <c r="N135" s="74" t="str">
        <f t="shared" si="28"/>
        <v/>
      </c>
      <c r="O135" s="1">
        <f t="shared" si="34"/>
        <v>149</v>
      </c>
      <c r="P135" s="2">
        <v>3438</v>
      </c>
      <c r="Q135" s="10">
        <f t="shared" si="29"/>
        <v>3438</v>
      </c>
      <c r="R135" s="74" t="str">
        <f t="shared" si="30"/>
        <v/>
      </c>
      <c r="S135" s="13">
        <f t="shared" si="19"/>
        <v>7.1767778162744766E-2</v>
      </c>
      <c r="T135" s="111" t="s">
        <v>6</v>
      </c>
      <c r="U135" s="13">
        <f t="shared" si="20"/>
        <v>4.0704738760631833E-2</v>
      </c>
      <c r="V135" s="12" t="s">
        <v>6</v>
      </c>
      <c r="W135" s="13">
        <f t="shared" si="21"/>
        <v>3.2329456691546606E-3</v>
      </c>
      <c r="X135" s="12" t="s">
        <v>6</v>
      </c>
      <c r="Y135" t="b">
        <f t="shared" si="22"/>
        <v>0</v>
      </c>
      <c r="Z135" s="114"/>
    </row>
    <row r="136" spans="1:29">
      <c r="A136" s="65">
        <v>1</v>
      </c>
      <c r="B136" s="67">
        <f t="shared" si="35"/>
        <v>43993.75</v>
      </c>
      <c r="C136" s="75">
        <f t="shared" si="31"/>
        <v>3607</v>
      </c>
      <c r="D136" s="16">
        <v>97648</v>
      </c>
      <c r="E136" s="77">
        <f t="shared" si="32"/>
        <v>97648</v>
      </c>
      <c r="F136" s="74" t="str">
        <f t="shared" si="18"/>
        <v/>
      </c>
      <c r="G136" s="1">
        <f t="shared" si="23"/>
        <v>1892</v>
      </c>
      <c r="H136" s="1">
        <f t="shared" si="24"/>
        <v>47980</v>
      </c>
      <c r="I136" s="90">
        <f t="shared" si="25"/>
        <v>47980</v>
      </c>
      <c r="J136" s="74" t="str">
        <f t="shared" si="26"/>
        <v/>
      </c>
      <c r="K136" s="1">
        <f t="shared" si="33"/>
        <v>1563</v>
      </c>
      <c r="L136" s="2">
        <v>46078</v>
      </c>
      <c r="M136" s="7">
        <f t="shared" si="27"/>
        <v>46078</v>
      </c>
      <c r="N136" s="74" t="str">
        <f t="shared" si="28"/>
        <v/>
      </c>
      <c r="O136" s="1">
        <f t="shared" si="34"/>
        <v>152</v>
      </c>
      <c r="P136" s="2">
        <v>3590</v>
      </c>
      <c r="Q136" s="10">
        <f t="shared" si="29"/>
        <v>3590</v>
      </c>
      <c r="R136" s="74" t="str">
        <f t="shared" si="30"/>
        <v/>
      </c>
      <c r="S136" s="13">
        <f t="shared" si="19"/>
        <v>7.6468781784859968E-2</v>
      </c>
      <c r="T136" s="111" t="s">
        <v>6</v>
      </c>
      <c r="U136" s="13">
        <f t="shared" si="20"/>
        <v>3.2576073363901628E-2</v>
      </c>
      <c r="V136" s="12" t="s">
        <v>6</v>
      </c>
      <c r="W136" s="13">
        <f t="shared" si="21"/>
        <v>3.1679866611087951E-3</v>
      </c>
      <c r="X136" s="12" t="s">
        <v>6</v>
      </c>
      <c r="Y136" t="b">
        <f t="shared" si="22"/>
        <v>0</v>
      </c>
      <c r="Z136" s="114"/>
    </row>
    <row r="137" spans="1:29">
      <c r="A137" s="65">
        <v>1</v>
      </c>
      <c r="B137" s="67">
        <f t="shared" si="35"/>
        <v>43994.75</v>
      </c>
      <c r="C137" s="75">
        <f t="shared" si="31"/>
        <v>3126.8460823415953</v>
      </c>
      <c r="D137" s="16">
        <v>101141</v>
      </c>
      <c r="E137" s="77">
        <f t="shared" si="32"/>
        <v>100774.8460823416</v>
      </c>
      <c r="F137" s="74">
        <f t="shared" si="18"/>
        <v>-3.6318531381791118E-3</v>
      </c>
      <c r="G137" s="1">
        <f t="shared" si="23"/>
        <v>1175.1686102866038</v>
      </c>
      <c r="H137" s="1">
        <f t="shared" si="24"/>
        <v>49624</v>
      </c>
      <c r="I137" s="90">
        <f t="shared" si="25"/>
        <v>49155.168610286601</v>
      </c>
      <c r="J137" s="74">
        <f t="shared" si="26"/>
        <v>-9.5412470755772555E-3</v>
      </c>
      <c r="K137" s="1">
        <f t="shared" si="33"/>
        <v>1812.3247258622198</v>
      </c>
      <c r="L137" s="2">
        <v>47800</v>
      </c>
      <c r="M137" s="7">
        <f t="shared" si="27"/>
        <v>47890.324725862221</v>
      </c>
      <c r="N137" s="74">
        <f t="shared" si="28"/>
        <v>-1.8793067446230946E-3</v>
      </c>
      <c r="O137" s="1">
        <f t="shared" si="34"/>
        <v>139.35274619277149</v>
      </c>
      <c r="P137" s="2">
        <v>3717</v>
      </c>
      <c r="Q137" s="10">
        <f t="shared" si="29"/>
        <v>3729.3527461927715</v>
      </c>
      <c r="R137" s="74">
        <f t="shared" si="30"/>
        <v>3.2180209171359612E-3</v>
      </c>
      <c r="S137" s="13" t="str">
        <f t="shared" si="19"/>
        <v/>
      </c>
      <c r="T137" s="111" t="s">
        <v>6</v>
      </c>
      <c r="U137" s="13" t="str">
        <f t="shared" si="20"/>
        <v/>
      </c>
      <c r="V137" s="12" t="s">
        <v>6</v>
      </c>
      <c r="W137" s="13" t="str">
        <f t="shared" si="21"/>
        <v/>
      </c>
      <c r="X137" s="12" t="s">
        <v>6</v>
      </c>
      <c r="Y137" t="b">
        <f t="shared" si="22"/>
        <v>1</v>
      </c>
      <c r="Z137" s="114" t="s">
        <v>21</v>
      </c>
      <c r="AB137" s="115"/>
      <c r="AC137" s="115"/>
    </row>
    <row r="138" spans="1:29">
      <c r="A138" s="65">
        <v>1</v>
      </c>
      <c r="B138" s="67">
        <f t="shared" si="35"/>
        <v>43995.75</v>
      </c>
      <c r="C138" s="75">
        <f t="shared" si="31"/>
        <v>3202.0111988960125</v>
      </c>
      <c r="D138" s="16">
        <v>104568</v>
      </c>
      <c r="E138" s="77">
        <f t="shared" si="32"/>
        <v>103976.85728123761</v>
      </c>
      <c r="F138" s="74">
        <f t="shared" si="18"/>
        <v>-5.6839493349490752E-3</v>
      </c>
      <c r="G138" s="1">
        <f t="shared" si="23"/>
        <v>1202.5857565731137</v>
      </c>
      <c r="H138" s="1">
        <f t="shared" si="24"/>
        <v>51438</v>
      </c>
      <c r="I138" s="90">
        <f t="shared" si="25"/>
        <v>50357.754366859714</v>
      </c>
      <c r="J138" s="74">
        <f t="shared" si="26"/>
        <v>-2.1446443464792089E-2</v>
      </c>
      <c r="K138" s="1">
        <f t="shared" si="33"/>
        <v>1856.6634182769799</v>
      </c>
      <c r="L138" s="2">
        <v>49300</v>
      </c>
      <c r="M138" s="7">
        <f t="shared" si="27"/>
        <v>49746.988144139199</v>
      </c>
      <c r="N138" s="74">
        <f t="shared" si="28"/>
        <v>-8.9854664602890631E-3</v>
      </c>
      <c r="O138" s="1">
        <f t="shared" si="34"/>
        <v>142.76202404591888</v>
      </c>
      <c r="P138" s="2">
        <v>3830</v>
      </c>
      <c r="Q138" s="10">
        <f t="shared" si="29"/>
        <v>3872.1147702386902</v>
      </c>
      <c r="R138" s="74">
        <f t="shared" si="30"/>
        <v>1.0847107438016529E-2</v>
      </c>
      <c r="S138" s="13" t="str">
        <f t="shared" si="19"/>
        <v/>
      </c>
      <c r="T138" s="111" t="s">
        <v>6</v>
      </c>
      <c r="U138" s="13" t="str">
        <f t="shared" si="20"/>
        <v/>
      </c>
      <c r="V138" s="12" t="s">
        <v>6</v>
      </c>
      <c r="W138" s="13" t="str">
        <f t="shared" si="21"/>
        <v/>
      </c>
      <c r="X138" s="12" t="s">
        <v>6</v>
      </c>
      <c r="Y138" t="b">
        <f t="shared" si="22"/>
        <v>1</v>
      </c>
      <c r="Z138" s="114" t="s">
        <v>21</v>
      </c>
    </row>
    <row r="139" spans="1:29">
      <c r="A139" s="65">
        <v>1</v>
      </c>
      <c r="B139" s="67">
        <f t="shared" si="35"/>
        <v>43996.75</v>
      </c>
      <c r="C139" s="75">
        <f t="shared" si="31"/>
        <v>3278.8575175004808</v>
      </c>
      <c r="D139" s="16">
        <v>107958</v>
      </c>
      <c r="E139" s="77">
        <f t="shared" si="32"/>
        <v>107255.71479873809</v>
      </c>
      <c r="F139" s="74">
        <f t="shared" si="18"/>
        <v>-6.545088386663683E-3</v>
      </c>
      <c r="G139" s="1">
        <f t="shared" si="23"/>
        <v>1230.5728919259745</v>
      </c>
      <c r="H139" s="1">
        <f t="shared" si="24"/>
        <v>53030</v>
      </c>
      <c r="I139" s="90">
        <f t="shared" si="25"/>
        <v>51588.327258785692</v>
      </c>
      <c r="J139" s="74">
        <f t="shared" si="26"/>
        <v>-2.7952236954330464E-2</v>
      </c>
      <c r="K139" s="1">
        <f t="shared" si="33"/>
        <v>1902.0339813747235</v>
      </c>
      <c r="L139" s="2">
        <v>50978</v>
      </c>
      <c r="M139" s="7">
        <f t="shared" si="27"/>
        <v>51649.022125513926</v>
      </c>
      <c r="N139" s="74">
        <f t="shared" si="28"/>
        <v>-1.2991539042382235E-2</v>
      </c>
      <c r="O139" s="1">
        <f t="shared" si="34"/>
        <v>146.25064419977954</v>
      </c>
      <c r="P139" s="2">
        <v>3950</v>
      </c>
      <c r="Q139" s="10">
        <f t="shared" si="29"/>
        <v>4018.3654144384695</v>
      </c>
      <c r="R139" s="74">
        <f t="shared" si="30"/>
        <v>1.6923842707814832E-2</v>
      </c>
      <c r="S139" s="13" t="str">
        <f t="shared" si="19"/>
        <v/>
      </c>
      <c r="T139" s="111" t="s">
        <v>6</v>
      </c>
      <c r="U139" s="13" t="str">
        <f t="shared" si="20"/>
        <v/>
      </c>
      <c r="V139" s="12" t="s">
        <v>6</v>
      </c>
      <c r="W139" s="13" t="str">
        <f t="shared" si="21"/>
        <v/>
      </c>
      <c r="X139" s="12" t="s">
        <v>6</v>
      </c>
      <c r="Y139" t="b">
        <f t="shared" si="22"/>
        <v>1</v>
      </c>
      <c r="Z139" s="114" t="s">
        <v>21</v>
      </c>
    </row>
    <row r="140" spans="1:29">
      <c r="A140" s="65">
        <v>1</v>
      </c>
      <c r="B140" s="67">
        <f t="shared" si="35"/>
        <v>43997.75</v>
      </c>
      <c r="C140" s="75">
        <f t="shared" si="31"/>
        <v>3357.4162292515539</v>
      </c>
      <c r="D140" s="16">
        <v>110744</v>
      </c>
      <c r="E140" s="77">
        <f t="shared" si="32"/>
        <v>110613.13102798964</v>
      </c>
      <c r="F140" s="74">
        <f t="shared" si="18"/>
        <v>-1.1843092584054315E-3</v>
      </c>
      <c r="G140" s="1">
        <f t="shared" si="23"/>
        <v>1259.1382494650775</v>
      </c>
      <c r="H140" s="1">
        <f t="shared" si="24"/>
        <v>50567</v>
      </c>
      <c r="I140" s="90">
        <f t="shared" si="25"/>
        <v>52847.465508250767</v>
      </c>
      <c r="J140" s="74">
        <f t="shared" si="26"/>
        <v>4.3143414006471509E-2</v>
      </c>
      <c r="K140" s="1">
        <f t="shared" si="33"/>
        <v>1948.4577338976044</v>
      </c>
      <c r="L140" s="2">
        <v>56049</v>
      </c>
      <c r="M140" s="7">
        <f t="shared" si="27"/>
        <v>53597.479859411527</v>
      </c>
      <c r="N140" s="74">
        <f t="shared" si="28"/>
        <v>4.5748829225516353E-2</v>
      </c>
      <c r="O140" s="1">
        <f t="shared" si="34"/>
        <v>149.82024588888044</v>
      </c>
      <c r="P140" s="2">
        <v>4128</v>
      </c>
      <c r="Q140" s="10">
        <f t="shared" si="29"/>
        <v>4168.18566032735</v>
      </c>
      <c r="R140" s="74">
        <f t="shared" si="30"/>
        <v>9.5969289827255271E-3</v>
      </c>
      <c r="S140" s="13" t="str">
        <f t="shared" si="19"/>
        <v/>
      </c>
      <c r="T140" s="111" t="s">
        <v>6</v>
      </c>
      <c r="U140" s="13" t="str">
        <f t="shared" si="20"/>
        <v/>
      </c>
      <c r="V140" s="12" t="s">
        <v>6</v>
      </c>
      <c r="W140" s="13" t="str">
        <f t="shared" si="21"/>
        <v/>
      </c>
      <c r="X140" s="12" t="s">
        <v>6</v>
      </c>
      <c r="Y140" t="b">
        <f t="shared" si="22"/>
        <v>1</v>
      </c>
      <c r="Z140" s="114" t="s">
        <v>21</v>
      </c>
    </row>
    <row r="141" spans="1:29">
      <c r="A141" s="65">
        <v>1</v>
      </c>
      <c r="B141" s="67">
        <f t="shared" si="35"/>
        <v>43998.75</v>
      </c>
      <c r="C141" s="75">
        <f t="shared" si="31"/>
        <v>3437.7187657750183</v>
      </c>
      <c r="D141" s="16">
        <v>113445</v>
      </c>
      <c r="E141" s="77">
        <f t="shared" si="32"/>
        <v>114050.84979376466</v>
      </c>
      <c r="F141" s="74">
        <f t="shared" si="18"/>
        <v>5.3134124207591341E-3</v>
      </c>
      <c r="G141" s="1">
        <f t="shared" si="23"/>
        <v>1288.2899792462399</v>
      </c>
      <c r="H141" s="1">
        <f t="shared" si="24"/>
        <v>50057</v>
      </c>
      <c r="I141" s="90">
        <f t="shared" si="25"/>
        <v>54135.755487497008</v>
      </c>
      <c r="J141" s="74">
        <f t="shared" si="26"/>
        <v>7.5347273533323475E-2</v>
      </c>
      <c r="K141" s="1">
        <f t="shared" si="33"/>
        <v>1995.9562950759682</v>
      </c>
      <c r="L141" s="2">
        <v>57851</v>
      </c>
      <c r="M141" s="7">
        <f t="shared" si="27"/>
        <v>55593.436154487499</v>
      </c>
      <c r="N141" s="74">
        <f t="shared" si="28"/>
        <v>4.0616624395157661E-2</v>
      </c>
      <c r="O141" s="1">
        <f t="shared" si="34"/>
        <v>153.47249145279906</v>
      </c>
      <c r="P141" s="2">
        <v>5537</v>
      </c>
      <c r="Q141" s="10">
        <f t="shared" si="29"/>
        <v>4321.6581517801487</v>
      </c>
      <c r="R141" s="74">
        <f t="shared" si="30"/>
        <v>-0.28111985192040723</v>
      </c>
      <c r="S141" s="13" t="str">
        <f t="shared" si="19"/>
        <v/>
      </c>
      <c r="T141" s="111" t="s">
        <v>6</v>
      </c>
      <c r="U141" s="13" t="str">
        <f t="shared" si="20"/>
        <v/>
      </c>
      <c r="V141" s="12" t="s">
        <v>6</v>
      </c>
      <c r="W141" s="13" t="str">
        <f>IF(X141="","",IF(Y141,"",O141/(I141*A141)))</f>
        <v/>
      </c>
      <c r="X141" s="12" t="s">
        <v>6</v>
      </c>
      <c r="Y141" t="b">
        <f t="shared" si="22"/>
        <v>1</v>
      </c>
      <c r="Z141" s="114" t="s">
        <v>21</v>
      </c>
    </row>
    <row r="142" spans="1:29">
      <c r="A142" s="65">
        <v>1</v>
      </c>
      <c r="B142" s="67">
        <f t="shared" si="35"/>
        <v>43999.75</v>
      </c>
      <c r="C142" s="75">
        <f t="shared" si="31"/>
        <v>3519.7967806229426</v>
      </c>
      <c r="D142" s="16">
        <v>116752</v>
      </c>
      <c r="E142" s="77">
        <f t="shared" si="32"/>
        <v>117570.6465743876</v>
      </c>
      <c r="F142" s="74">
        <f t="shared" si="18"/>
        <v>6.9660035212765056E-3</v>
      </c>
      <c r="G142" s="1">
        <f t="shared" si="23"/>
        <v>1318.0361335409068</v>
      </c>
      <c r="H142" s="1">
        <f t="shared" si="24"/>
        <v>51935</v>
      </c>
      <c r="I142" s="90">
        <f t="shared" si="25"/>
        <v>55453.791621037912</v>
      </c>
      <c r="J142" s="74">
        <f t="shared" si="26"/>
        <v>6.3458001226241567E-2</v>
      </c>
      <c r="K142" s="1">
        <f t="shared" si="33"/>
        <v>2044.5515810230931</v>
      </c>
      <c r="L142" s="2">
        <v>59166</v>
      </c>
      <c r="M142" s="7">
        <f t="shared" si="27"/>
        <v>57637.987735510593</v>
      </c>
      <c r="N142" s="74">
        <f t="shared" si="28"/>
        <v>2.6510288351434819E-2</v>
      </c>
      <c r="O142" s="1">
        <f t="shared" si="34"/>
        <v>157.20906605894925</v>
      </c>
      <c r="P142" s="2">
        <v>5651</v>
      </c>
      <c r="Q142" s="10">
        <f t="shared" si="29"/>
        <v>4478.867217839098</v>
      </c>
      <c r="R142" s="74">
        <f t="shared" si="30"/>
        <v>-0.26166555034605937</v>
      </c>
      <c r="S142" s="13" t="str">
        <f t="shared" si="19"/>
        <v/>
      </c>
      <c r="T142" s="111" t="s">
        <v>6</v>
      </c>
      <c r="U142" s="13" t="str">
        <f t="shared" si="20"/>
        <v/>
      </c>
      <c r="V142" s="12" t="s">
        <v>6</v>
      </c>
      <c r="W142" s="13" t="str">
        <f t="shared" si="21"/>
        <v/>
      </c>
      <c r="X142" s="12" t="s">
        <v>6</v>
      </c>
      <c r="Y142" t="b">
        <f t="shared" si="22"/>
        <v>1</v>
      </c>
      <c r="Z142" s="114" t="s">
        <v>21</v>
      </c>
    </row>
    <row r="143" spans="1:29">
      <c r="A143" s="65">
        <v>1</v>
      </c>
      <c r="B143" s="67">
        <f t="shared" si="35"/>
        <v>44000.75</v>
      </c>
      <c r="C143" s="75">
        <f t="shared" si="31"/>
        <v>3603.6821292133536</v>
      </c>
      <c r="D143" s="16">
        <v>120504</v>
      </c>
      <c r="E143" s="77">
        <f t="shared" si="32"/>
        <v>121174.32870360096</v>
      </c>
      <c r="F143" s="74">
        <f t="shared" si="18"/>
        <v>5.5292389456484065E-3</v>
      </c>
      <c r="G143" s="1">
        <f t="shared" si="23"/>
        <v>1348.3846512758746</v>
      </c>
      <c r="H143" s="1">
        <f t="shared" si="24"/>
        <v>53915</v>
      </c>
      <c r="I143" s="90">
        <f t="shared" si="25"/>
        <v>56802.176272313787</v>
      </c>
      <c r="J143" s="74">
        <f t="shared" si="26"/>
        <v>5.0825675152283367E-2</v>
      </c>
      <c r="K143" s="1">
        <f t="shared" si="33"/>
        <v>2094.2658005562348</v>
      </c>
      <c r="L143" s="2">
        <v>60838</v>
      </c>
      <c r="M143" s="7">
        <f t="shared" si="27"/>
        <v>59732.253536066826</v>
      </c>
      <c r="N143" s="74">
        <f t="shared" si="28"/>
        <v>1.8516038304426437E-2</v>
      </c>
      <c r="O143" s="1">
        <f t="shared" si="34"/>
        <v>161.0316773812539</v>
      </c>
      <c r="P143" s="2">
        <v>5751</v>
      </c>
      <c r="Q143" s="10">
        <f>IF(Y143,Q142+O143,P143)</f>
        <v>4639.8988952203517</v>
      </c>
      <c r="R143" s="74">
        <f t="shared" si="30"/>
        <v>-0.23943965517241381</v>
      </c>
      <c r="S143" s="13" t="str">
        <f t="shared" si="19"/>
        <v/>
      </c>
      <c r="T143" s="111" t="s">
        <v>6</v>
      </c>
      <c r="U143" s="13" t="str">
        <f t="shared" si="20"/>
        <v/>
      </c>
      <c r="V143" s="12" t="s">
        <v>6</v>
      </c>
      <c r="W143" s="13" t="str">
        <f t="shared" si="21"/>
        <v/>
      </c>
      <c r="X143" s="12" t="s">
        <v>6</v>
      </c>
      <c r="Y143" t="b">
        <f t="shared" si="22"/>
        <v>1</v>
      </c>
      <c r="Z143" s="114" t="s">
        <v>21</v>
      </c>
    </row>
    <row r="144" spans="1:29">
      <c r="A144" s="65">
        <v>1</v>
      </c>
      <c r="B144" s="67">
        <f t="shared" si="35"/>
        <v>44001.75</v>
      </c>
      <c r="C144" s="75">
        <f t="shared" si="31"/>
        <v>3689.4068472447252</v>
      </c>
      <c r="D144" s="16">
        <v>124331</v>
      </c>
      <c r="E144" s="77">
        <f t="shared" si="32"/>
        <v>124863.73555084568</v>
      </c>
      <c r="F144" s="74">
        <f t="shared" si="18"/>
        <v>4.2686442849820608E-3</v>
      </c>
      <c r="G144" s="1">
        <f t="shared" si="23"/>
        <v>1379.3433416006742</v>
      </c>
      <c r="H144" s="1">
        <f t="shared" si="24"/>
        <v>55665</v>
      </c>
      <c r="I144" s="90">
        <f t="shared" si="25"/>
        <v>58181.519613914461</v>
      </c>
      <c r="J144" s="74">
        <f t="shared" si="26"/>
        <v>4.3260802309992782E-2</v>
      </c>
      <c r="K144" s="1">
        <f t="shared" si="33"/>
        <v>2145.1214504118061</v>
      </c>
      <c r="L144" s="2">
        <v>62773</v>
      </c>
      <c r="M144" s="7">
        <f t="shared" si="27"/>
        <v>61877.37498647863</v>
      </c>
      <c r="N144" s="74">
        <f t="shared" si="28"/>
        <v>1.448034002941319E-2</v>
      </c>
      <c r="O144" s="1">
        <f t="shared" si="34"/>
        <v>164.94205523223221</v>
      </c>
      <c r="P144" s="2">
        <v>5893</v>
      </c>
      <c r="Q144" s="10">
        <f t="shared" si="29"/>
        <v>4804.8409504525844</v>
      </c>
      <c r="R144" s="74">
        <f t="shared" si="30"/>
        <v>-0.22643080124869927</v>
      </c>
      <c r="S144" s="13" t="str">
        <f t="shared" si="19"/>
        <v/>
      </c>
      <c r="T144" s="111" t="s">
        <v>6</v>
      </c>
      <c r="U144" s="13" t="str">
        <f t="shared" si="20"/>
        <v/>
      </c>
      <c r="V144" s="12" t="s">
        <v>6</v>
      </c>
      <c r="W144" s="13" t="str">
        <f t="shared" si="21"/>
        <v/>
      </c>
      <c r="X144" s="12" t="s">
        <v>6</v>
      </c>
      <c r="Y144" t="b">
        <f t="shared" si="22"/>
        <v>1</v>
      </c>
      <c r="Z144" s="114" t="s">
        <v>21</v>
      </c>
    </row>
    <row r="145" spans="1:26">
      <c r="A145" s="65">
        <v>1</v>
      </c>
      <c r="B145" s="67">
        <f t="shared" si="35"/>
        <v>44002.75</v>
      </c>
      <c r="C145" s="75">
        <f t="shared" si="31"/>
        <v>3777.0031275169604</v>
      </c>
      <c r="D145" s="16">
        <v>128205</v>
      </c>
      <c r="E145" s="77">
        <f t="shared" si="32"/>
        <v>128640.73867836264</v>
      </c>
      <c r="F145" s="74">
        <f t="shared" si="18"/>
        <v>3.3892771355944059E-3</v>
      </c>
      <c r="G145" s="1">
        <f t="shared" si="23"/>
        <v>1410.9198665497095</v>
      </c>
      <c r="H145" s="1">
        <f t="shared" si="24"/>
        <v>58068</v>
      </c>
      <c r="I145" s="90">
        <f t="shared" si="25"/>
        <v>59592.439480464171</v>
      </c>
      <c r="J145" s="74">
        <f t="shared" si="26"/>
        <v>2.5573902537253324E-2</v>
      </c>
      <c r="K145" s="1">
        <f t="shared" si="33"/>
        <v>2197.1413098213243</v>
      </c>
      <c r="L145" s="2">
        <v>64153</v>
      </c>
      <c r="M145" s="7">
        <f t="shared" si="27"/>
        <v>64074.516296299953</v>
      </c>
      <c r="N145" s="74">
        <f t="shared" si="28"/>
        <v>1.2173234490831057E-3</v>
      </c>
      <c r="O145" s="1">
        <f t="shared" si="34"/>
        <v>168.94195114593464</v>
      </c>
      <c r="P145" s="2">
        <v>5984</v>
      </c>
      <c r="Q145" s="10">
        <f t="shared" si="29"/>
        <v>4973.7829015985189</v>
      </c>
      <c r="R145" s="74">
        <f t="shared" si="30"/>
        <v>-0.20305589063128268</v>
      </c>
      <c r="S145" s="13" t="str">
        <f t="shared" si="19"/>
        <v/>
      </c>
      <c r="T145" s="108" t="s">
        <v>6</v>
      </c>
      <c r="U145" s="13" t="str">
        <f t="shared" si="20"/>
        <v/>
      </c>
      <c r="V145" s="12" t="s">
        <v>6</v>
      </c>
      <c r="W145" s="13" t="str">
        <f t="shared" si="21"/>
        <v/>
      </c>
      <c r="X145" s="12" t="s">
        <v>6</v>
      </c>
      <c r="Y145" t="b">
        <f t="shared" si="22"/>
        <v>1</v>
      </c>
      <c r="Z145" s="114" t="s">
        <v>21</v>
      </c>
    </row>
    <row r="146" spans="1:26">
      <c r="A146" s="65">
        <v>1</v>
      </c>
      <c r="B146" s="67">
        <f t="shared" si="35"/>
        <v>44003.75</v>
      </c>
      <c r="C146" s="75">
        <f t="shared" si="31"/>
        <v>3866.5032950883178</v>
      </c>
      <c r="D146" s="16">
        <v>130611</v>
      </c>
      <c r="E146" s="77">
        <f t="shared" si="32"/>
        <v>132507.24197345096</v>
      </c>
      <c r="F146" s="74">
        <f t="shared" si="18"/>
        <v>1.4308678032103964E-2</v>
      </c>
      <c r="G146" s="1">
        <f t="shared" si="23"/>
        <v>1443.1217227657553</v>
      </c>
      <c r="H146" s="1">
        <f t="shared" si="24"/>
        <v>59221</v>
      </c>
      <c r="I146" s="90">
        <f t="shared" si="25"/>
        <v>61035.561203229925</v>
      </c>
      <c r="J146" s="74">
        <f t="shared" si="26"/>
        <v>2.9736548921947704E-2</v>
      </c>
      <c r="K146" s="1">
        <f t="shared" si="33"/>
        <v>2250.3484344135068</v>
      </c>
      <c r="L146" s="2">
        <v>65384</v>
      </c>
      <c r="M146" s="7">
        <f t="shared" si="27"/>
        <v>66324.864730713452</v>
      </c>
      <c r="N146" s="74">
        <f t="shared" si="28"/>
        <v>-1.4187712024123634E-2</v>
      </c>
      <c r="O146" s="1">
        <f t="shared" si="34"/>
        <v>173.03313790906512</v>
      </c>
      <c r="P146" s="2">
        <v>6006</v>
      </c>
      <c r="Q146" s="10">
        <f t="shared" si="29"/>
        <v>5146.8160395075838</v>
      </c>
      <c r="R146" s="74">
        <f t="shared" si="30"/>
        <v>-0.16689333592383912</v>
      </c>
      <c r="S146" s="13" t="str">
        <f t="shared" si="19"/>
        <v/>
      </c>
      <c r="T146" s="108" t="s">
        <v>6</v>
      </c>
      <c r="U146" s="13" t="str">
        <f t="shared" si="20"/>
        <v/>
      </c>
      <c r="V146" s="12" t="s">
        <v>6</v>
      </c>
      <c r="W146" s="13" t="str">
        <f t="shared" si="21"/>
        <v/>
      </c>
      <c r="X146" s="12" t="s">
        <v>6</v>
      </c>
      <c r="Y146" t="b">
        <f t="shared" si="22"/>
        <v>1</v>
      </c>
      <c r="Z146" s="114" t="s">
        <v>21</v>
      </c>
    </row>
    <row r="147" spans="1:26">
      <c r="A147" s="65">
        <v>1</v>
      </c>
      <c r="B147" s="67">
        <f t="shared" si="35"/>
        <v>44004.75</v>
      </c>
      <c r="C147" s="75">
        <f t="shared" si="31"/>
        <v>3957.9397806952184</v>
      </c>
      <c r="D147" s="16">
        <v>135796</v>
      </c>
      <c r="E147" s="77">
        <f t="shared" si="32"/>
        <v>136465.18175414618</v>
      </c>
      <c r="F147" s="74">
        <f t="shared" si="18"/>
        <v>4.9023559154361927E-3</v>
      </c>
      <c r="G147" s="1">
        <f t="shared" si="23"/>
        <v>1475.9562222510233</v>
      </c>
      <c r="H147" s="1">
        <f t="shared" si="24"/>
        <v>61807</v>
      </c>
      <c r="I147" s="90">
        <f t="shared" si="25"/>
        <v>62511.517425480946</v>
      </c>
      <c r="J147" s="74">
        <f t="shared" si="26"/>
        <v>1.1277834655746097E-2</v>
      </c>
      <c r="K147" s="1">
        <f t="shared" si="33"/>
        <v>2304.7661494066756</v>
      </c>
      <c r="L147" s="2">
        <v>67706</v>
      </c>
      <c r="M147" s="7">
        <f t="shared" si="27"/>
        <v>68629.630880120123</v>
      </c>
      <c r="N147" s="74">
        <f t="shared" si="28"/>
        <v>-1.3463499927145564E-2</v>
      </c>
      <c r="O147" s="1">
        <f t="shared" si="34"/>
        <v>177.21740903753292</v>
      </c>
      <c r="P147" s="2">
        <v>6283</v>
      </c>
      <c r="Q147" s="10">
        <f t="shared" si="29"/>
        <v>5324.0334485451167</v>
      </c>
      <c r="R147" s="74">
        <f t="shared" si="30"/>
        <v>-0.18012772351615328</v>
      </c>
      <c r="S147" s="13" t="str">
        <f t="shared" si="19"/>
        <v/>
      </c>
      <c r="T147" s="108" t="s">
        <v>6</v>
      </c>
      <c r="U147" s="13" t="str">
        <f t="shared" si="20"/>
        <v/>
      </c>
      <c r="V147" s="12" t="s">
        <v>6</v>
      </c>
      <c r="W147" s="13" t="str">
        <f t="shared" si="21"/>
        <v/>
      </c>
      <c r="X147" s="12" t="s">
        <v>6</v>
      </c>
      <c r="Y147" t="b">
        <f t="shared" si="22"/>
        <v>1</v>
      </c>
      <c r="Z147" s="114" t="s">
        <v>21</v>
      </c>
    </row>
    <row r="148" spans="1:26">
      <c r="A148" s="65">
        <v>1</v>
      </c>
      <c r="B148" s="67">
        <f t="shared" si="35"/>
        <v>44005.75</v>
      </c>
      <c r="C148" s="75">
        <f t="shared" si="31"/>
        <v>4051.345092361531</v>
      </c>
      <c r="D148" s="16">
        <v>139010</v>
      </c>
      <c r="E148" s="77">
        <f t="shared" si="32"/>
        <v>140516.52684650771</v>
      </c>
      <c r="F148" s="74">
        <f t="shared" si="18"/>
        <v>1.0724680999452023E-2</v>
      </c>
      <c r="G148" s="1">
        <f t="shared" si="23"/>
        <v>1509.4304721116168</v>
      </c>
      <c r="H148" s="1">
        <f t="shared" si="24"/>
        <v>62848</v>
      </c>
      <c r="I148" s="90">
        <f t="shared" si="25"/>
        <v>64020.947897592559</v>
      </c>
      <c r="J148" s="74">
        <f t="shared" si="26"/>
        <v>1.8322113056653287E-2</v>
      </c>
      <c r="K148" s="1">
        <f t="shared" si="33"/>
        <v>2360.4180420543448</v>
      </c>
      <c r="L148" s="2">
        <v>69631</v>
      </c>
      <c r="M148" s="7">
        <f t="shared" si="27"/>
        <v>70990.048922174465</v>
      </c>
      <c r="N148" s="74">
        <f t="shared" si="28"/>
        <v>-1.9143541343851246E-2</v>
      </c>
      <c r="O148" s="1">
        <f t="shared" si="34"/>
        <v>181.49657819558126</v>
      </c>
      <c r="P148" s="2">
        <v>6531</v>
      </c>
      <c r="Q148" s="10">
        <f t="shared" si="29"/>
        <v>5505.5300267406983</v>
      </c>
      <c r="R148" s="74">
        <f t="shared" si="30"/>
        <v>-0.18616055212495458</v>
      </c>
      <c r="S148" s="13" t="str">
        <f t="shared" si="19"/>
        <v/>
      </c>
      <c r="T148" s="107" t="s">
        <v>6</v>
      </c>
      <c r="U148" s="13" t="str">
        <f t="shared" si="20"/>
        <v/>
      </c>
      <c r="V148" s="12" t="s">
        <v>6</v>
      </c>
      <c r="W148" s="13" t="str">
        <f t="shared" si="21"/>
        <v/>
      </c>
      <c r="X148" s="12" t="s">
        <v>6</v>
      </c>
      <c r="Y148" t="b">
        <f t="shared" si="22"/>
        <v>1</v>
      </c>
      <c r="Z148" s="114" t="s">
        <v>21</v>
      </c>
    </row>
    <row r="149" spans="1:26">
      <c r="A149" s="65">
        <v>1</v>
      </c>
      <c r="B149" s="67">
        <f t="shared" si="35"/>
        <v>44006.75</v>
      </c>
      <c r="C149" s="75">
        <f t="shared" si="31"/>
        <v>4146.7517851211305</v>
      </c>
      <c r="D149" s="16">
        <v>142899</v>
      </c>
      <c r="E149" s="77">
        <f t="shared" si="32"/>
        <v>144663.27863162884</v>
      </c>
      <c r="F149" s="74">
        <f t="shared" si="18"/>
        <v>1.2193857447999834E-2</v>
      </c>
      <c r="G149" s="1">
        <f t="shared" si="23"/>
        <v>1543.5513532609466</v>
      </c>
      <c r="H149" s="1">
        <f t="shared" si="24"/>
        <v>62368</v>
      </c>
      <c r="I149" s="90">
        <f t="shared" si="25"/>
        <v>65564.499250853507</v>
      </c>
      <c r="J149" s="74">
        <f t="shared" si="26"/>
        <v>4.8746263193215789E-2</v>
      </c>
      <c r="K149" s="1">
        <f t="shared" si="33"/>
        <v>2417.3279533056207</v>
      </c>
      <c r="L149" s="2">
        <v>73792</v>
      </c>
      <c r="M149" s="7">
        <f t="shared" si="27"/>
        <v>73407.376875480084</v>
      </c>
      <c r="N149" s="74">
        <f t="shared" si="28"/>
        <v>5.2447314288828041E-3</v>
      </c>
      <c r="O149" s="1">
        <f t="shared" si="34"/>
        <v>185.87247855454106</v>
      </c>
      <c r="P149" s="2">
        <v>6739</v>
      </c>
      <c r="Q149" s="10">
        <f t="shared" si="29"/>
        <v>5691.4025052952393</v>
      </c>
      <c r="R149" s="74">
        <f t="shared" si="30"/>
        <v>-0.18415041293270076</v>
      </c>
      <c r="S149" s="13" t="str">
        <f t="shared" si="19"/>
        <v/>
      </c>
      <c r="T149" s="107" t="s">
        <v>6</v>
      </c>
      <c r="U149" s="13" t="str">
        <f t="shared" si="20"/>
        <v/>
      </c>
      <c r="V149" s="12" t="s">
        <v>6</v>
      </c>
      <c r="W149" s="13" t="str">
        <f t="shared" si="21"/>
        <v/>
      </c>
      <c r="X149" s="12" t="s">
        <v>6</v>
      </c>
      <c r="Y149" t="b">
        <f t="shared" si="22"/>
        <v>1</v>
      </c>
      <c r="Z149" s="114" t="s">
        <v>21</v>
      </c>
    </row>
    <row r="150" spans="1:26">
      <c r="A150" s="65">
        <v>1</v>
      </c>
      <c r="B150" s="67">
        <f t="shared" si="35"/>
        <v>44007.75</v>
      </c>
      <c r="C150" s="75">
        <f t="shared" si="31"/>
        <v>4244.1924287763541</v>
      </c>
      <c r="D150" s="16">
        <v>147741</v>
      </c>
      <c r="E150" s="77">
        <f t="shared" si="32"/>
        <v>148907.47106040519</v>
      </c>
      <c r="F150" s="74">
        <f t="shared" si="18"/>
        <v>7.8303907808229302E-3</v>
      </c>
      <c r="G150" s="1">
        <f t="shared" si="23"/>
        <v>1578.3254980474633</v>
      </c>
      <c r="H150" s="1">
        <f t="shared" si="24"/>
        <v>63357</v>
      </c>
      <c r="I150" s="90">
        <f t="shared" si="25"/>
        <v>67142.824748900966</v>
      </c>
      <c r="J150" s="74">
        <f t="shared" si="26"/>
        <v>5.6387114069970067E-2</v>
      </c>
      <c r="K150" s="1">
        <f t="shared" si="33"/>
        <v>2475.5199686407404</v>
      </c>
      <c r="L150" s="2">
        <v>77453</v>
      </c>
      <c r="M150" s="7">
        <f t="shared" si="27"/>
        <v>75882.896844120827</v>
      </c>
      <c r="N150" s="74">
        <f t="shared" si="28"/>
        <v>2.0689746056428975E-2</v>
      </c>
      <c r="O150" s="1">
        <f t="shared" si="34"/>
        <v>190.34696208815993</v>
      </c>
      <c r="P150" s="2">
        <v>6931</v>
      </c>
      <c r="Q150" s="10">
        <f t="shared" si="29"/>
        <v>5881.749467383399</v>
      </c>
      <c r="R150" s="74">
        <f t="shared" si="30"/>
        <v>-0.17834070044202652</v>
      </c>
      <c r="S150" s="13" t="str">
        <f t="shared" si="19"/>
        <v/>
      </c>
      <c r="T150" s="107" t="s">
        <v>6</v>
      </c>
      <c r="U150" s="13" t="str">
        <f t="shared" si="20"/>
        <v/>
      </c>
      <c r="V150" s="12" t="s">
        <v>6</v>
      </c>
      <c r="W150" s="13" t="str">
        <f t="shared" si="21"/>
        <v/>
      </c>
      <c r="X150" s="12" t="s">
        <v>6</v>
      </c>
      <c r="Y150" t="b">
        <f t="shared" si="22"/>
        <v>1</v>
      </c>
      <c r="Z150" s="114" t="s">
        <v>21</v>
      </c>
    </row>
    <row r="151" spans="1:26">
      <c r="A151" s="65">
        <v>1</v>
      </c>
      <c r="B151" s="67">
        <f t="shared" si="35"/>
        <v>44008.75</v>
      </c>
      <c r="C151" s="75">
        <f t="shared" si="31"/>
        <v>4343.6995736141398</v>
      </c>
      <c r="D151" s="16">
        <v>152765</v>
      </c>
      <c r="E151" s="77">
        <f t="shared" si="32"/>
        <v>153251.17063401933</v>
      </c>
      <c r="F151" s="74">
        <f t="shared" si="18"/>
        <v>3.1712680504531782E-3</v>
      </c>
      <c r="G151" s="1">
        <f t="shared" si="23"/>
        <v>1613.7592667719598</v>
      </c>
      <c r="H151" s="1">
        <f t="shared" si="24"/>
        <v>65844</v>
      </c>
      <c r="I151" s="90">
        <f t="shared" si="25"/>
        <v>68756.584015672925</v>
      </c>
      <c r="J151" s="74">
        <f t="shared" si="26"/>
        <v>4.2366595401195514E-2</v>
      </c>
      <c r="K151" s="1">
        <f t="shared" si="33"/>
        <v>2535.0184080408258</v>
      </c>
      <c r="L151" s="2">
        <v>79815</v>
      </c>
      <c r="M151" s="7">
        <f t="shared" si="27"/>
        <v>78417.915252161649</v>
      </c>
      <c r="N151" s="74">
        <f t="shared" si="28"/>
        <v>1.7814787421255324E-2</v>
      </c>
      <c r="O151" s="1">
        <f t="shared" si="34"/>
        <v>194.9218988013593</v>
      </c>
      <c r="P151" s="2">
        <v>7106</v>
      </c>
      <c r="Q151" s="10">
        <f t="shared" si="29"/>
        <v>6076.671366184758</v>
      </c>
      <c r="R151" s="74">
        <f t="shared" si="30"/>
        <v>-0.16932697054467666</v>
      </c>
      <c r="S151" s="13" t="str">
        <f t="shared" si="19"/>
        <v/>
      </c>
      <c r="T151" s="107" t="s">
        <v>6</v>
      </c>
      <c r="U151" s="13" t="str">
        <f t="shared" si="20"/>
        <v/>
      </c>
      <c r="V151" s="12" t="s">
        <v>6</v>
      </c>
      <c r="W151" s="13" t="str">
        <f t="shared" si="21"/>
        <v/>
      </c>
      <c r="X151" s="12" t="s">
        <v>6</v>
      </c>
      <c r="Y151" t="b">
        <f t="shared" si="22"/>
        <v>1</v>
      </c>
      <c r="Z151" s="114" t="s">
        <v>21</v>
      </c>
    </row>
    <row r="152" spans="1:26">
      <c r="A152" s="65">
        <v>1</v>
      </c>
      <c r="B152" s="67">
        <f t="shared" si="35"/>
        <v>44009.75</v>
      </c>
      <c r="C152" s="75">
        <f t="shared" si="31"/>
        <v>4445.3057139985322</v>
      </c>
      <c r="D152" s="16">
        <v>159100</v>
      </c>
      <c r="E152" s="77">
        <f t="shared" si="32"/>
        <v>157696.47634801787</v>
      </c>
      <c r="F152" s="74">
        <f t="shared" si="18"/>
        <v>-8.9032061688311681E-3</v>
      </c>
      <c r="G152" s="1">
        <f t="shared" si="23"/>
        <v>1649.8587230597309</v>
      </c>
      <c r="H152" s="1">
        <f t="shared" si="24"/>
        <v>67600</v>
      </c>
      <c r="I152" s="90">
        <f t="shared" si="25"/>
        <v>70406.442738732658</v>
      </c>
      <c r="J152" s="74">
        <f t="shared" si="26"/>
        <v>3.9854557850183221E-2</v>
      </c>
      <c r="K152" s="1">
        <f t="shared" si="33"/>
        <v>2595.8478150496117</v>
      </c>
      <c r="L152" s="2">
        <v>84200</v>
      </c>
      <c r="M152" s="7">
        <f t="shared" si="27"/>
        <v>81013.763067211257</v>
      </c>
      <c r="N152" s="74">
        <f t="shared" si="28"/>
        <v>3.9326536154244945E-2</v>
      </c>
      <c r="O152" s="1">
        <f t="shared" si="34"/>
        <v>199.59917588917222</v>
      </c>
      <c r="P152" s="2">
        <v>7300</v>
      </c>
      <c r="Q152" s="10">
        <f t="shared" si="29"/>
        <v>6276.2705420739303</v>
      </c>
      <c r="R152" s="74">
        <f t="shared" si="30"/>
        <v>-0.16316124920331421</v>
      </c>
      <c r="S152" s="13" t="str">
        <f t="shared" si="19"/>
        <v/>
      </c>
      <c r="T152" s="107" t="s">
        <v>6</v>
      </c>
      <c r="U152" s="13" t="str">
        <f t="shared" si="20"/>
        <v/>
      </c>
      <c r="V152" s="12" t="s">
        <v>6</v>
      </c>
      <c r="W152" s="13" t="str">
        <f t="shared" si="21"/>
        <v/>
      </c>
      <c r="X152" s="12" t="s">
        <v>6</v>
      </c>
      <c r="Y152" t="b">
        <f t="shared" si="22"/>
        <v>1</v>
      </c>
      <c r="Z152" s="114" t="s">
        <v>21</v>
      </c>
    </row>
    <row r="153" spans="1:26">
      <c r="A153" s="65">
        <v>1</v>
      </c>
      <c r="B153" s="67">
        <f t="shared" si="35"/>
        <v>44010.75</v>
      </c>
      <c r="C153" s="75">
        <f t="shared" si="31"/>
        <v>4549.0432497590955</v>
      </c>
      <c r="D153" s="16">
        <v>164600</v>
      </c>
      <c r="E153" s="77">
        <f t="shared" si="32"/>
        <v>162245.51959777696</v>
      </c>
      <c r="F153" s="74">
        <f t="shared" si="18"/>
        <v>-1.4508832267051268E-2</v>
      </c>
      <c r="G153" s="1">
        <f t="shared" si="23"/>
        <v>1686.6296080529403</v>
      </c>
      <c r="H153" s="1">
        <f t="shared" si="24"/>
        <v>70600</v>
      </c>
      <c r="I153" s="90">
        <f t="shared" si="25"/>
        <v>72093.072346785601</v>
      </c>
      <c r="J153" s="74">
        <f t="shared" si="26"/>
        <v>2.0709361519148876E-2</v>
      </c>
      <c r="K153" s="1">
        <f t="shared" si="33"/>
        <v>2658.0329448836692</v>
      </c>
      <c r="L153" s="2">
        <v>86600</v>
      </c>
      <c r="M153" s="7">
        <f t="shared" si="27"/>
        <v>83671.796012094928</v>
      </c>
      <c r="N153" s="74">
        <f t="shared" si="28"/>
        <v>3.4993785256716703E-2</v>
      </c>
      <c r="O153" s="1">
        <f t="shared" si="34"/>
        <v>204.38069682251776</v>
      </c>
      <c r="P153" s="2">
        <v>7400</v>
      </c>
      <c r="Q153" s="10">
        <f t="shared" si="29"/>
        <v>6480.6512388964484</v>
      </c>
      <c r="R153" s="74">
        <f t="shared" si="30"/>
        <v>-0.14179910507637711</v>
      </c>
      <c r="S153" s="13" t="str">
        <f t="shared" si="19"/>
        <v/>
      </c>
      <c r="T153" s="107" t="s">
        <v>6</v>
      </c>
      <c r="U153" s="13" t="str">
        <f t="shared" si="20"/>
        <v/>
      </c>
      <c r="V153" s="12" t="s">
        <v>6</v>
      </c>
      <c r="W153" s="13" t="str">
        <f t="shared" si="21"/>
        <v/>
      </c>
      <c r="X153" s="12" t="s">
        <v>6</v>
      </c>
      <c r="Y153" t="b">
        <f t="shared" si="22"/>
        <v>1</v>
      </c>
      <c r="Z153" s="114" t="s">
        <v>21</v>
      </c>
    </row>
    <row r="154" spans="1:26">
      <c r="A154" s="65">
        <v>1</v>
      </c>
      <c r="B154" s="67">
        <f t="shared" si="35"/>
        <v>44011.75</v>
      </c>
      <c r="C154" s="75">
        <f t="shared" si="31"/>
        <v>4654.9444452925818</v>
      </c>
      <c r="D154" s="16">
        <v>170090</v>
      </c>
      <c r="E154" s="77">
        <f t="shared" si="32"/>
        <v>166900.46404306954</v>
      </c>
      <c r="F154" s="74">
        <f t="shared" si="18"/>
        <v>-1.9113241461953267E-2</v>
      </c>
      <c r="G154" s="1">
        <f t="shared" si="23"/>
        <v>1724.0773133888515</v>
      </c>
      <c r="H154" s="1">
        <f t="shared" si="24"/>
        <v>73206</v>
      </c>
      <c r="I154" s="90">
        <f t="shared" si="25"/>
        <v>73817.149660174458</v>
      </c>
      <c r="J154" s="74">
        <f t="shared" si="26"/>
        <v>8.2772261132259498E-3</v>
      </c>
      <c r="K154" s="1">
        <f t="shared" si="33"/>
        <v>2721.5987515463453</v>
      </c>
      <c r="L154" s="2">
        <v>89284</v>
      </c>
      <c r="M154" s="7">
        <f t="shared" si="27"/>
        <v>86393.394763641278</v>
      </c>
      <c r="N154" s="74">
        <f t="shared" si="28"/>
        <v>3.3463359299943284E-2</v>
      </c>
      <c r="O154" s="1">
        <f t="shared" si="34"/>
        <v>209.26838035737018</v>
      </c>
      <c r="P154" s="2">
        <v>7600</v>
      </c>
      <c r="Q154" s="10">
        <f t="shared" si="29"/>
        <v>6689.9196192538184</v>
      </c>
      <c r="R154" s="74">
        <f t="shared" si="30"/>
        <v>-0.13602391629297458</v>
      </c>
      <c r="S154" s="13" t="str">
        <f t="shared" si="19"/>
        <v/>
      </c>
      <c r="T154" s="107" t="s">
        <v>6</v>
      </c>
      <c r="U154" s="13" t="str">
        <f t="shared" si="20"/>
        <v/>
      </c>
      <c r="V154" s="12" t="s">
        <v>6</v>
      </c>
      <c r="W154" s="13" t="str">
        <f t="shared" si="21"/>
        <v/>
      </c>
      <c r="X154" s="12" t="s">
        <v>6</v>
      </c>
      <c r="Y154" t="b">
        <f t="shared" si="22"/>
        <v>1</v>
      </c>
      <c r="Z154" s="31" t="s">
        <v>21</v>
      </c>
    </row>
    <row r="155" spans="1:26">
      <c r="A155" s="65">
        <v>1</v>
      </c>
      <c r="B155" s="67">
        <f t="shared" si="35"/>
        <v>44012.75</v>
      </c>
      <c r="C155" s="75">
        <f t="shared" si="31"/>
        <v>4763.0413862931018</v>
      </c>
      <c r="D155" s="16">
        <v>174761</v>
      </c>
      <c r="E155" s="77">
        <f t="shared" si="32"/>
        <v>171663.50542936265</v>
      </c>
      <c r="F155" s="74">
        <f t="shared" si="18"/>
        <v>-1.8041056948457451E-2</v>
      </c>
      <c r="G155" s="1">
        <f t="shared" si="23"/>
        <v>1762.206852929897</v>
      </c>
      <c r="H155" s="1">
        <f t="shared" si="24"/>
        <v>75995</v>
      </c>
      <c r="I155" s="90">
        <f t="shared" si="25"/>
        <v>75579.356513104358</v>
      </c>
      <c r="J155" s="74">
        <f t="shared" si="26"/>
        <v>-5.5041744399899444E-3</v>
      </c>
      <c r="K155" s="1">
        <f t="shared" si="33"/>
        <v>2786.5703738994089</v>
      </c>
      <c r="L155" s="2">
        <v>90911</v>
      </c>
      <c r="M155" s="7">
        <f t="shared" si="27"/>
        <v>89179.965137540683</v>
      </c>
      <c r="N155" s="74">
        <f t="shared" si="28"/>
        <v>1.9410181655079614E-2</v>
      </c>
      <c r="O155" s="1">
        <f t="shared" si="34"/>
        <v>214.2641594637837</v>
      </c>
      <c r="P155" s="2">
        <v>7855</v>
      </c>
      <c r="Q155" s="10">
        <f t="shared" si="29"/>
        <v>6904.1837787176019</v>
      </c>
      <c r="R155" s="74">
        <f t="shared" si="30"/>
        <v>-0.13774623406720743</v>
      </c>
      <c r="S155" s="13" t="str">
        <f t="shared" si="19"/>
        <v/>
      </c>
      <c r="T155" s="107" t="s">
        <v>6</v>
      </c>
      <c r="U155" s="13" t="str">
        <f t="shared" si="20"/>
        <v/>
      </c>
      <c r="V155" s="12" t="s">
        <v>6</v>
      </c>
      <c r="W155" s="13" t="str">
        <f t="shared" si="21"/>
        <v/>
      </c>
      <c r="X155" s="12" t="s">
        <v>6</v>
      </c>
      <c r="Y155" t="b">
        <f t="shared" si="22"/>
        <v>1</v>
      </c>
      <c r="Z155" s="31" t="s">
        <v>21</v>
      </c>
    </row>
    <row r="156" spans="1:26">
      <c r="A156" s="65">
        <v>1</v>
      </c>
      <c r="B156" s="67">
        <f t="shared" si="35"/>
        <v>44013.75</v>
      </c>
      <c r="C156" s="75">
        <f t="shared" si="31"/>
        <v>4873.3659340284066</v>
      </c>
      <c r="D156" s="16">
        <v>180298</v>
      </c>
      <c r="E156" s="77">
        <f t="shared" si="32"/>
        <v>176536.87136339105</v>
      </c>
      <c r="F156" s="74">
        <f t="shared" si="18"/>
        <v>-2.130431580915049E-2</v>
      </c>
      <c r="G156" s="1">
        <f t="shared" si="23"/>
        <v>1801.0228332121524</v>
      </c>
      <c r="H156" s="1">
        <f t="shared" si="24"/>
        <v>79091</v>
      </c>
      <c r="I156" s="90">
        <f t="shared" si="25"/>
        <v>77380.379346316506</v>
      </c>
      <c r="J156" s="74">
        <f t="shared" si="26"/>
        <v>-2.2111656758852415E-2</v>
      </c>
      <c r="K156" s="1">
        <f t="shared" si="33"/>
        <v>2852.9731206451447</v>
      </c>
      <c r="L156" s="2">
        <v>93154</v>
      </c>
      <c r="M156" s="7">
        <f t="shared" si="27"/>
        <v>92032.938258185823</v>
      </c>
      <c r="N156" s="74">
        <f t="shared" si="28"/>
        <v>1.2180413547314551E-2</v>
      </c>
      <c r="O156" s="1">
        <f t="shared" si="34"/>
        <v>219.36998017114013</v>
      </c>
      <c r="P156" s="2">
        <v>8053</v>
      </c>
      <c r="Q156" s="10">
        <f t="shared" si="29"/>
        <v>7123.5537588887419</v>
      </c>
      <c r="R156" s="74">
        <f t="shared" si="30"/>
        <v>-0.13040426726558113</v>
      </c>
      <c r="S156" s="13" t="str">
        <f t="shared" si="19"/>
        <v/>
      </c>
      <c r="T156" s="107" t="s">
        <v>6</v>
      </c>
      <c r="U156" s="13" t="str">
        <f t="shared" si="20"/>
        <v/>
      </c>
      <c r="V156" s="12" t="s">
        <v>6</v>
      </c>
      <c r="W156" s="13" t="str">
        <f t="shared" si="21"/>
        <v/>
      </c>
      <c r="X156" s="12" t="s">
        <v>6</v>
      </c>
      <c r="Y156" t="b">
        <f t="shared" si="22"/>
        <v>1</v>
      </c>
      <c r="Z156" s="31" t="s">
        <v>21</v>
      </c>
    </row>
    <row r="157" spans="1:26">
      <c r="A157" s="65">
        <v>1</v>
      </c>
      <c r="B157" s="67">
        <f t="shared" si="35"/>
        <v>44014.75</v>
      </c>
      <c r="C157" s="75">
        <f t="shared" si="31"/>
        <v>4985.9496770757833</v>
      </c>
      <c r="D157" s="16">
        <v>186626</v>
      </c>
      <c r="E157" s="77">
        <f t="shared" si="32"/>
        <v>181522.82104046684</v>
      </c>
      <c r="F157" s="74">
        <f t="shared" si="18"/>
        <v>-2.8112140059386413E-2</v>
      </c>
      <c r="G157" s="1">
        <f t="shared" si="23"/>
        <v>1840.5294225794369</v>
      </c>
      <c r="H157" s="1">
        <f t="shared" si="24"/>
        <v>77276</v>
      </c>
      <c r="I157" s="90">
        <f t="shared" si="25"/>
        <v>79220.908768895941</v>
      </c>
      <c r="J157" s="74">
        <f t="shared" si="26"/>
        <v>2.4551570921851531E-2</v>
      </c>
      <c r="K157" s="1">
        <f t="shared" si="33"/>
        <v>2920.8324541704415</v>
      </c>
      <c r="L157" s="2">
        <v>101172</v>
      </c>
      <c r="M157" s="7">
        <f t="shared" si="27"/>
        <v>94953.770712356258</v>
      </c>
      <c r="N157" s="74">
        <f t="shared" si="28"/>
        <v>6.5484339785580381E-2</v>
      </c>
      <c r="O157" s="1">
        <f t="shared" si="34"/>
        <v>224.58780032589323</v>
      </c>
      <c r="P157" s="2">
        <v>8178</v>
      </c>
      <c r="Q157" s="10">
        <f t="shared" si="29"/>
        <v>7348.141559214635</v>
      </c>
      <c r="R157" s="74">
        <f t="shared" si="30"/>
        <v>-0.11295590636908003</v>
      </c>
      <c r="S157" s="13" t="str">
        <f t="shared" si="19"/>
        <v/>
      </c>
      <c r="T157" s="107" t="s">
        <v>6</v>
      </c>
      <c r="U157" s="13" t="str">
        <f t="shared" si="20"/>
        <v/>
      </c>
      <c r="V157" s="12" t="s">
        <v>6</v>
      </c>
      <c r="W157" s="13" t="str">
        <f t="shared" si="21"/>
        <v/>
      </c>
      <c r="X157" s="12" t="s">
        <v>6</v>
      </c>
      <c r="Y157" t="b">
        <f t="shared" si="22"/>
        <v>1</v>
      </c>
      <c r="Z157" s="31" t="s">
        <v>21</v>
      </c>
    </row>
    <row r="158" spans="1:26">
      <c r="A158" s="65">
        <v>1</v>
      </c>
      <c r="B158" s="67">
        <f t="shared" si="35"/>
        <v>44015.75</v>
      </c>
      <c r="C158" s="75">
        <f t="shared" si="31"/>
        <v>5100.8238804323773</v>
      </c>
      <c r="D158" s="16">
        <v>192990</v>
      </c>
      <c r="E158" s="77">
        <f t="shared" si="32"/>
        <v>186623.64492089921</v>
      </c>
      <c r="F158" s="74">
        <f t="shared" si="18"/>
        <v>-3.4111368312757205E-2</v>
      </c>
      <c r="G158" s="1">
        <f t="shared" si="23"/>
        <v>1880.7303189711567</v>
      </c>
      <c r="H158" s="1">
        <f t="shared" si="24"/>
        <v>80027</v>
      </c>
      <c r="I158" s="90">
        <f t="shared" si="25"/>
        <v>81101.639087867094</v>
      </c>
      <c r="J158" s="74">
        <f t="shared" si="26"/>
        <v>1.32549135656334E-2</v>
      </c>
      <c r="K158" s="1">
        <f t="shared" si="33"/>
        <v>2990.1739732032306</v>
      </c>
      <c r="L158" s="2">
        <v>104687</v>
      </c>
      <c r="M158" s="7">
        <f t="shared" si="27"/>
        <v>97943.944685559487</v>
      </c>
      <c r="N158" s="74">
        <f t="shared" si="28"/>
        <v>6.8845462713387248E-2</v>
      </c>
      <c r="O158" s="1">
        <f t="shared" si="34"/>
        <v>229.91958825799264</v>
      </c>
      <c r="P158" s="2">
        <v>8276</v>
      </c>
      <c r="Q158" s="10">
        <f t="shared" si="29"/>
        <v>7578.0611474726275</v>
      </c>
      <c r="R158" s="74">
        <f t="shared" si="30"/>
        <v>-9.2108735814198997E-2</v>
      </c>
      <c r="S158" s="13" t="str">
        <f t="shared" si="19"/>
        <v/>
      </c>
      <c r="T158" s="107" t="s">
        <v>6</v>
      </c>
      <c r="U158" s="13" t="str">
        <f t="shared" si="20"/>
        <v/>
      </c>
      <c r="V158" s="12" t="s">
        <v>6</v>
      </c>
      <c r="W158" s="13" t="str">
        <f t="shared" si="21"/>
        <v/>
      </c>
      <c r="X158" s="12" t="s">
        <v>6</v>
      </c>
      <c r="Y158" t="b">
        <f t="shared" si="22"/>
        <v>1</v>
      </c>
      <c r="Z158" s="31" t="s">
        <v>21</v>
      </c>
    </row>
    <row r="159" spans="1:26">
      <c r="A159" s="65">
        <v>1</v>
      </c>
      <c r="B159" s="67">
        <f t="shared" si="35"/>
        <v>44016.75</v>
      </c>
      <c r="C159" s="75">
        <f t="shared" si="31"/>
        <v>5218.0194319156872</v>
      </c>
      <c r="D159" s="16">
        <v>200064</v>
      </c>
      <c r="E159" s="77">
        <f t="shared" si="32"/>
        <v>191841.6643528149</v>
      </c>
      <c r="F159" s="74">
        <f t="shared" si="18"/>
        <v>-4.2858185381720371E-2</v>
      </c>
      <c r="G159" s="1">
        <f t="shared" si="23"/>
        <v>1921.6287163330699</v>
      </c>
      <c r="H159" s="1">
        <f t="shared" si="24"/>
        <v>83311</v>
      </c>
      <c r="I159" s="90">
        <f t="shared" si="25"/>
        <v>83023.267804200164</v>
      </c>
      <c r="J159" s="74">
        <f t="shared" si="26"/>
        <v>-3.4689182515688422E-3</v>
      </c>
      <c r="K159" s="1">
        <f t="shared" si="33"/>
        <v>3061.023394230514</v>
      </c>
      <c r="L159" s="2">
        <v>108082</v>
      </c>
      <c r="M159" s="7">
        <f t="shared" si="27"/>
        <v>101004.96807979001</v>
      </c>
      <c r="N159" s="74">
        <f t="shared" si="28"/>
        <v>7.00658383248354E-2</v>
      </c>
      <c r="O159" s="1">
        <f t="shared" si="34"/>
        <v>235.36732135208408</v>
      </c>
      <c r="P159" s="2">
        <v>8671</v>
      </c>
      <c r="Q159" s="10">
        <f t="shared" si="29"/>
        <v>7813.4284688247117</v>
      </c>
      <c r="R159" s="74">
        <f t="shared" si="30"/>
        <v>-0.10981697171381032</v>
      </c>
      <c r="S159" s="13" t="str">
        <f t="shared" si="19"/>
        <v/>
      </c>
      <c r="T159" s="107" t="s">
        <v>6</v>
      </c>
      <c r="U159" s="13" t="str">
        <f t="shared" si="20"/>
        <v/>
      </c>
      <c r="V159" s="12" t="s">
        <v>6</v>
      </c>
      <c r="W159" s="13" t="str">
        <f t="shared" si="21"/>
        <v/>
      </c>
      <c r="X159" s="12" t="s">
        <v>6</v>
      </c>
      <c r="Y159" t="b">
        <f t="shared" si="22"/>
        <v>1</v>
      </c>
      <c r="Z159" s="31" t="s">
        <v>21</v>
      </c>
    </row>
    <row r="160" spans="1:26">
      <c r="A160" s="65">
        <v>1</v>
      </c>
      <c r="B160" s="67">
        <f t="shared" si="35"/>
        <v>44017.75</v>
      </c>
      <c r="C160" s="75">
        <f t="shared" si="31"/>
        <v>5337.5667857670633</v>
      </c>
      <c r="D160" s="16">
        <v>206619</v>
      </c>
      <c r="E160" s="77">
        <f t="shared" si="32"/>
        <v>197179.23113858196</v>
      </c>
      <c r="F160" s="74">
        <f t="shared" si="18"/>
        <v>-4.7875280836194523E-2</v>
      </c>
      <c r="G160" s="1">
        <f t="shared" si="23"/>
        <v>1963.227269621467</v>
      </c>
      <c r="H160" s="1">
        <f t="shared" si="24"/>
        <v>86057</v>
      </c>
      <c r="I160" s="90">
        <f t="shared" si="25"/>
        <v>84986.495073821628</v>
      </c>
      <c r="J160" s="74">
        <f t="shared" si="26"/>
        <v>-1.2602075635987104E-2</v>
      </c>
      <c r="K160" s="1">
        <f t="shared" si="33"/>
        <v>3133.4065316261081</v>
      </c>
      <c r="L160" s="2">
        <v>111740</v>
      </c>
      <c r="M160" s="7">
        <f t="shared" si="27"/>
        <v>104138.37461141612</v>
      </c>
      <c r="N160" s="74">
        <f t="shared" si="28"/>
        <v>7.2999289404444098E-2</v>
      </c>
      <c r="O160" s="1">
        <f t="shared" si="34"/>
        <v>240.93298451949789</v>
      </c>
      <c r="P160" s="2">
        <v>8822</v>
      </c>
      <c r="Q160" s="10">
        <f t="shared" si="29"/>
        <v>8054.3614533442096</v>
      </c>
      <c r="R160" s="74">
        <f t="shared" si="30"/>
        <v>-9.5356344673454191E-2</v>
      </c>
      <c r="S160" s="13" t="str">
        <f t="shared" si="19"/>
        <v/>
      </c>
      <c r="T160" s="97" t="s">
        <v>6</v>
      </c>
      <c r="U160" s="13" t="str">
        <f t="shared" si="20"/>
        <v/>
      </c>
      <c r="V160" s="12" t="s">
        <v>6</v>
      </c>
      <c r="W160" s="13" t="str">
        <f t="shared" si="21"/>
        <v/>
      </c>
      <c r="X160" s="12" t="s">
        <v>6</v>
      </c>
      <c r="Y160" t="b">
        <f t="shared" si="22"/>
        <v>1</v>
      </c>
      <c r="Z160" s="31" t="s">
        <v>21</v>
      </c>
    </row>
    <row r="161" spans="1:26">
      <c r="A161" s="65">
        <v>1</v>
      </c>
      <c r="B161" s="67">
        <f t="shared" si="35"/>
        <v>44018.75</v>
      </c>
      <c r="C161" s="75">
        <f t="shared" si="31"/>
        <v>5459.4959033748892</v>
      </c>
      <c r="D161" s="16">
        <v>211987</v>
      </c>
      <c r="E161" s="77">
        <f t="shared" si="32"/>
        <v>202638.72704195685</v>
      </c>
      <c r="F161" s="74">
        <f t="shared" si="18"/>
        <v>-4.6131297529103478E-2</v>
      </c>
      <c r="G161" s="1">
        <f t="shared" si="23"/>
        <v>2005.5280583727006</v>
      </c>
      <c r="H161" s="1">
        <f t="shared" si="24"/>
        <v>87699</v>
      </c>
      <c r="I161" s="90">
        <f t="shared" si="25"/>
        <v>86992.023132194328</v>
      </c>
      <c r="J161" s="74">
        <f t="shared" si="26"/>
        <v>-8.1271841088835749E-3</v>
      </c>
      <c r="K161" s="1">
        <f t="shared" si="33"/>
        <v>3207.34927643522</v>
      </c>
      <c r="L161" s="2">
        <v>115262</v>
      </c>
      <c r="M161" s="7">
        <f t="shared" si="27"/>
        <v>107345.72388785135</v>
      </c>
      <c r="N161" s="74">
        <f t="shared" si="28"/>
        <v>7.3742850222644526E-2</v>
      </c>
      <c r="O161" s="1">
        <f t="shared" si="34"/>
        <v>246.61856856695871</v>
      </c>
      <c r="P161" s="2">
        <v>9026</v>
      </c>
      <c r="Q161" s="10">
        <f t="shared" si="29"/>
        <v>8300.9800219111676</v>
      </c>
      <c r="R161" s="74">
        <f t="shared" si="30"/>
        <v>-8.7338874834357302E-2</v>
      </c>
      <c r="S161" s="13" t="str">
        <f t="shared" si="19"/>
        <v/>
      </c>
      <c r="T161" s="97" t="s">
        <v>6</v>
      </c>
      <c r="U161" s="13" t="str">
        <f t="shared" si="20"/>
        <v/>
      </c>
      <c r="V161" s="12" t="s">
        <v>6</v>
      </c>
      <c r="W161" s="13" t="str">
        <f t="shared" si="21"/>
        <v/>
      </c>
      <c r="X161" s="12" t="s">
        <v>6</v>
      </c>
      <c r="Y161" t="b">
        <f t="shared" si="22"/>
        <v>1</v>
      </c>
      <c r="Z161" s="31" t="s">
        <v>21</v>
      </c>
    </row>
    <row r="162" spans="1:26">
      <c r="A162" s="65">
        <v>1</v>
      </c>
      <c r="B162" s="67">
        <f t="shared" si="35"/>
        <v>44019.75</v>
      </c>
      <c r="C162" s="75">
        <f t="shared" si="31"/>
        <v>5583.8361910316744</v>
      </c>
      <c r="D162" s="16">
        <v>217121</v>
      </c>
      <c r="E162" s="77">
        <f t="shared" si="32"/>
        <v>208222.56323298853</v>
      </c>
      <c r="F162" s="74">
        <f t="shared" si="18"/>
        <v>-4.2733031413436554E-2</v>
      </c>
      <c r="G162" s="1">
        <f t="shared" si="23"/>
        <v>2048.5325488118328</v>
      </c>
      <c r="H162" s="1">
        <f t="shared" si="24"/>
        <v>89313</v>
      </c>
      <c r="I162" s="90">
        <f t="shared" si="25"/>
        <v>89040.555681006168</v>
      </c>
      <c r="J162" s="74">
        <f t="shared" si="26"/>
        <v>-3.0547725205242529E-3</v>
      </c>
      <c r="K162" s="1">
        <f t="shared" si="33"/>
        <v>3282.8775737619903</v>
      </c>
      <c r="L162" s="2">
        <v>118558</v>
      </c>
      <c r="M162" s="7">
        <f t="shared" si="27"/>
        <v>110628.60146161333</v>
      </c>
      <c r="N162" s="74">
        <f t="shared" si="28"/>
        <v>7.1671984741794648E-2</v>
      </c>
      <c r="O162" s="1">
        <f t="shared" si="34"/>
        <v>252.42606845787495</v>
      </c>
      <c r="P162" s="2">
        <v>9250</v>
      </c>
      <c r="Q162" s="10">
        <f t="shared" si="29"/>
        <v>8553.4060903690424</v>
      </c>
      <c r="R162" s="74">
        <f t="shared" si="30"/>
        <v>-8.1491874196188474E-2</v>
      </c>
      <c r="S162" s="13" t="str">
        <f t="shared" si="19"/>
        <v/>
      </c>
      <c r="T162" s="97" t="s">
        <v>6</v>
      </c>
      <c r="U162" s="13" t="str">
        <f t="shared" si="20"/>
        <v/>
      </c>
      <c r="V162" s="12" t="s">
        <v>6</v>
      </c>
      <c r="W162" s="13" t="str">
        <f t="shared" si="21"/>
        <v/>
      </c>
      <c r="X162" s="12" t="s">
        <v>6</v>
      </c>
      <c r="Y162" t="b">
        <f t="shared" si="22"/>
        <v>1</v>
      </c>
      <c r="Z162" s="31" t="s">
        <v>21</v>
      </c>
    </row>
    <row r="163" spans="1:26">
      <c r="A163" s="65">
        <v>1</v>
      </c>
      <c r="B163" s="67">
        <f t="shared" si="35"/>
        <v>44020.75</v>
      </c>
      <c r="C163" s="75">
        <f t="shared" si="31"/>
        <v>5710.6164346433943</v>
      </c>
      <c r="D163" s="16">
        <v>223724</v>
      </c>
      <c r="E163" s="77">
        <f t="shared" si="32"/>
        <v>213933.17966763192</v>
      </c>
      <c r="F163" s="74">
        <f t="shared" si="18"/>
        <v>-4.5766665264358471E-2</v>
      </c>
      <c r="G163" s="1">
        <f t="shared" si="23"/>
        <v>2092.2415544761234</v>
      </c>
      <c r="H163" s="1">
        <f t="shared" si="24"/>
        <v>91084</v>
      </c>
      <c r="I163" s="90">
        <f t="shared" si="25"/>
        <v>91132.797235482285</v>
      </c>
      <c r="J163" s="74">
        <f t="shared" si="26"/>
        <v>5.3767570473922731E-4</v>
      </c>
      <c r="K163" s="1">
        <f t="shared" si="33"/>
        <v>3360.0173987052408</v>
      </c>
      <c r="L163" s="2">
        <v>123192</v>
      </c>
      <c r="M163" s="7">
        <f t="shared" si="27"/>
        <v>113988.61886031857</v>
      </c>
      <c r="N163" s="74">
        <f t="shared" si="28"/>
        <v>8.0735860477765403E-2</v>
      </c>
      <c r="O163" s="1">
        <f t="shared" si="34"/>
        <v>258.35748146199728</v>
      </c>
      <c r="P163" s="2">
        <v>9448</v>
      </c>
      <c r="Q163" s="10">
        <f t="shared" si="29"/>
        <v>8811.7635718310394</v>
      </c>
      <c r="R163" s="74">
        <f t="shared" si="30"/>
        <v>-7.2174307762142537E-2</v>
      </c>
      <c r="S163" s="13" t="str">
        <f t="shared" si="19"/>
        <v/>
      </c>
      <c r="T163" s="97" t="s">
        <v>6</v>
      </c>
      <c r="U163" s="13" t="str">
        <f t="shared" si="20"/>
        <v/>
      </c>
      <c r="V163" s="12" t="s">
        <v>6</v>
      </c>
      <c r="W163" s="13" t="str">
        <f t="shared" si="21"/>
        <v/>
      </c>
      <c r="X163" s="12" t="s">
        <v>6</v>
      </c>
      <c r="Y163" t="b">
        <f t="shared" si="22"/>
        <v>1</v>
      </c>
      <c r="Z163" s="31" t="s">
        <v>21</v>
      </c>
    </row>
    <row r="164" spans="1:26">
      <c r="A164" s="65">
        <v>1</v>
      </c>
      <c r="B164" s="67">
        <f t="shared" si="35"/>
        <v>44021.75</v>
      </c>
      <c r="C164" s="75">
        <f t="shared" si="31"/>
        <v>5839.8647313074034</v>
      </c>
      <c r="D164" s="16">
        <v>230599</v>
      </c>
      <c r="E164" s="77">
        <f t="shared" si="32"/>
        <v>219773.04439893932</v>
      </c>
      <c r="F164" s="74">
        <f t="shared" si="18"/>
        <v>-4.9259918188312483E-2</v>
      </c>
      <c r="G164" s="1">
        <f t="shared" si="23"/>
        <v>2136.6551953313933</v>
      </c>
      <c r="H164" s="1">
        <f t="shared" si="24"/>
        <v>93673</v>
      </c>
      <c r="I164" s="90">
        <f t="shared" si="25"/>
        <v>93269.452430813675</v>
      </c>
      <c r="J164" s="74">
        <f t="shared" si="26"/>
        <v>-4.3315571090072804E-3</v>
      </c>
      <c r="K164" s="1">
        <f t="shared" si="33"/>
        <v>3438.7947307868703</v>
      </c>
      <c r="L164" s="2">
        <v>127259</v>
      </c>
      <c r="M164" s="7">
        <f t="shared" si="27"/>
        <v>117427.41359110545</v>
      </c>
      <c r="N164" s="74">
        <f t="shared" si="28"/>
        <v>8.3728614373185045E-2</v>
      </c>
      <c r="O164" s="1">
        <f t="shared" si="34"/>
        <v>264.41480518917439</v>
      </c>
      <c r="P164" s="2">
        <v>9667</v>
      </c>
      <c r="Q164" s="10">
        <f t="shared" si="29"/>
        <v>9076.1783770202146</v>
      </c>
      <c r="R164" s="74">
        <f t="shared" si="30"/>
        <v>-6.5116791538122526E-2</v>
      </c>
      <c r="S164" s="13" t="str">
        <f t="shared" si="19"/>
        <v/>
      </c>
      <c r="T164" s="97" t="s">
        <v>6</v>
      </c>
      <c r="U164" s="13" t="str">
        <f t="shared" si="20"/>
        <v/>
      </c>
      <c r="V164" s="12" t="s">
        <v>6</v>
      </c>
      <c r="W164" s="13" t="str">
        <f t="shared" si="21"/>
        <v/>
      </c>
      <c r="X164" s="12" t="s">
        <v>6</v>
      </c>
      <c r="Y164" t="b">
        <f t="shared" si="22"/>
        <v>1</v>
      </c>
      <c r="Z164" s="31" t="s">
        <v>21</v>
      </c>
    </row>
    <row r="165" spans="1:26">
      <c r="A165" s="65">
        <v>1</v>
      </c>
      <c r="B165" s="67">
        <f t="shared" si="35"/>
        <v>44022.75</v>
      </c>
      <c r="C165" s="75">
        <f t="shared" si="31"/>
        <v>5971.6084176814475</v>
      </c>
      <c r="D165" s="16">
        <v>238461</v>
      </c>
      <c r="E165" s="77">
        <f t="shared" si="32"/>
        <v>225744.65281662077</v>
      </c>
      <c r="F165" s="74">
        <f t="shared" si="18"/>
        <v>-5.6329043832643026E-2</v>
      </c>
      <c r="G165" s="1">
        <f t="shared" si="23"/>
        <v>2181.7728553619577</v>
      </c>
      <c r="H165" s="1">
        <f t="shared" si="24"/>
        <v>95943</v>
      </c>
      <c r="I165" s="90">
        <f t="shared" si="25"/>
        <v>95451.225286175628</v>
      </c>
      <c r="J165" s="74">
        <f t="shared" si="26"/>
        <v>-5.1544771662947481E-3</v>
      </c>
      <c r="K165" s="1">
        <f t="shared" si="33"/>
        <v>3519.2355268166093</v>
      </c>
      <c r="L165" s="2">
        <v>132625</v>
      </c>
      <c r="M165" s="7">
        <f t="shared" si="27"/>
        <v>120946.64911792206</v>
      </c>
      <c r="N165" s="74">
        <f t="shared" si="28"/>
        <v>9.6554689244049044E-2</v>
      </c>
      <c r="O165" s="1">
        <f t="shared" si="34"/>
        <v>270.60003550287752</v>
      </c>
      <c r="P165" s="2">
        <v>9893</v>
      </c>
      <c r="Q165" s="10">
        <f t="shared" si="29"/>
        <v>9346.7784125230919</v>
      </c>
      <c r="R165" s="74">
        <f t="shared" si="30"/>
        <v>-5.8414464534075103E-2</v>
      </c>
      <c r="S165" s="13" t="str">
        <f t="shared" si="19"/>
        <v/>
      </c>
      <c r="T165" s="97" t="s">
        <v>6</v>
      </c>
      <c r="U165" s="13" t="str">
        <f t="shared" si="20"/>
        <v/>
      </c>
      <c r="V165" s="12" t="s">
        <v>6</v>
      </c>
      <c r="W165" s="13" t="str">
        <f t="shared" si="21"/>
        <v/>
      </c>
      <c r="X165" s="12" t="s">
        <v>6</v>
      </c>
      <c r="Y165" t="b">
        <f t="shared" si="22"/>
        <v>1</v>
      </c>
      <c r="Z165" s="31" t="s">
        <v>21</v>
      </c>
    </row>
    <row r="166" spans="1:26">
      <c r="A166" s="65">
        <v>1</v>
      </c>
      <c r="B166" s="67">
        <f t="shared" si="35"/>
        <v>44023.75</v>
      </c>
      <c r="C166" s="75">
        <f t="shared" si="31"/>
        <v>6105.8739950629824</v>
      </c>
      <c r="D166" s="16">
        <v>246600</v>
      </c>
      <c r="E166" s="77">
        <f t="shared" si="32"/>
        <v>231850.52681168375</v>
      </c>
      <c r="F166" s="74">
        <f t="shared" si="18"/>
        <v>-6.3614131489620487E-2</v>
      </c>
      <c r="G166" s="1">
        <f t="shared" si="23"/>
        <v>2227.5931386176103</v>
      </c>
      <c r="H166" s="1">
        <f t="shared" si="24"/>
        <v>99499</v>
      </c>
      <c r="I166" s="90">
        <f t="shared" si="25"/>
        <v>97678.818424793237</v>
      </c>
      <c r="J166" s="74">
        <f t="shared" si="26"/>
        <v>-1.8632459382262309E-2</v>
      </c>
      <c r="K166" s="1">
        <f t="shared" si="33"/>
        <v>3601.3656921362513</v>
      </c>
      <c r="L166" s="2">
        <v>136985</v>
      </c>
      <c r="M166" s="7">
        <f t="shared" si="27"/>
        <v>124548.01481005832</v>
      </c>
      <c r="N166" s="74">
        <f t="shared" si="28"/>
        <v>9.9857083212897838E-2</v>
      </c>
      <c r="O166" s="1">
        <f t="shared" si="34"/>
        <v>276.91516430912026</v>
      </c>
      <c r="P166" s="2">
        <v>10116</v>
      </c>
      <c r="Q166" s="10">
        <f t="shared" si="29"/>
        <v>9623.6935768322128</v>
      </c>
      <c r="R166" s="74">
        <f t="shared" si="30"/>
        <v>-5.1122194513715712E-2</v>
      </c>
      <c r="S166" s="13" t="str">
        <f t="shared" si="19"/>
        <v/>
      </c>
      <c r="T166" s="97" t="s">
        <v>6</v>
      </c>
      <c r="U166" s="13" t="str">
        <f t="shared" si="20"/>
        <v/>
      </c>
      <c r="V166" s="12" t="s">
        <v>6</v>
      </c>
      <c r="W166" s="13" t="str">
        <f t="shared" si="21"/>
        <v/>
      </c>
      <c r="X166" s="12" t="s">
        <v>6</v>
      </c>
      <c r="Y166" t="b">
        <f t="shared" si="22"/>
        <v>1</v>
      </c>
      <c r="Z166" s="31" t="s">
        <v>21</v>
      </c>
    </row>
    <row r="167" spans="1:26">
      <c r="A167" s="65">
        <v>1</v>
      </c>
      <c r="B167" s="67">
        <f t="shared" si="35"/>
        <v>44024.75</v>
      </c>
      <c r="C167" s="75">
        <f t="shared" si="31"/>
        <v>6242.6870511069137</v>
      </c>
      <c r="D167" s="16">
        <v>254427</v>
      </c>
      <c r="E167" s="77">
        <f t="shared" si="32"/>
        <v>238093.21386279067</v>
      </c>
      <c r="F167" s="74">
        <f t="shared" si="18"/>
        <v>-6.8603444872381805E-2</v>
      </c>
      <c r="G167" s="1">
        <f t="shared" si="23"/>
        <v>2274.1138237045684</v>
      </c>
      <c r="H167" s="1">
        <f t="shared" si="24"/>
        <v>103813</v>
      </c>
      <c r="I167" s="90">
        <f t="shared" si="25"/>
        <v>99952.932248497804</v>
      </c>
      <c r="J167" s="74">
        <f t="shared" si="26"/>
        <v>-3.8618150530749455E-2</v>
      </c>
      <c r="K167" s="1">
        <f t="shared" si="33"/>
        <v>3685.211050185992</v>
      </c>
      <c r="L167" s="2">
        <v>140325</v>
      </c>
      <c r="M167" s="7">
        <f t="shared" si="27"/>
        <v>128233.2258602443</v>
      </c>
      <c r="N167" s="74">
        <f t="shared" si="28"/>
        <v>9.4297099810501203E-2</v>
      </c>
      <c r="O167" s="1">
        <f t="shared" si="34"/>
        <v>283.36217721636228</v>
      </c>
      <c r="P167" s="2">
        <v>10289</v>
      </c>
      <c r="Q167" s="10">
        <f t="shared" si="29"/>
        <v>9907.0557540485752</v>
      </c>
      <c r="R167" s="74">
        <f t="shared" si="30"/>
        <v>-3.8558594932875744E-2</v>
      </c>
      <c r="S167" s="13" t="str">
        <f t="shared" si="19"/>
        <v/>
      </c>
      <c r="T167" s="97" t="s">
        <v>6</v>
      </c>
      <c r="U167" s="13" t="str">
        <f t="shared" si="20"/>
        <v/>
      </c>
      <c r="V167" s="12" t="s">
        <v>6</v>
      </c>
      <c r="W167" s="13" t="str">
        <f t="shared" si="21"/>
        <v/>
      </c>
      <c r="X167" s="12" t="s">
        <v>6</v>
      </c>
      <c r="Y167" t="b">
        <f t="shared" si="22"/>
        <v>1</v>
      </c>
      <c r="Z167" s="31" t="s">
        <v>21</v>
      </c>
    </row>
    <row r="168" spans="1:26">
      <c r="A168" s="65">
        <v>1</v>
      </c>
      <c r="B168" s="67">
        <f t="shared" si="35"/>
        <v>44025.75</v>
      </c>
      <c r="C168" s="75">
        <f t="shared" si="31"/>
        <v>6382.0721781079483</v>
      </c>
      <c r="D168" s="16">
        <v>260924</v>
      </c>
      <c r="E168" s="77">
        <f t="shared" si="32"/>
        <v>244475.28604089862</v>
      </c>
      <c r="F168" s="74">
        <f t="shared" si="18"/>
        <v>-6.7282953267205237E-2</v>
      </c>
      <c r="G168" s="1">
        <f t="shared" si="23"/>
        <v>2321.3318167107896</v>
      </c>
      <c r="H168" s="1">
        <f t="shared" si="24"/>
        <v>105935</v>
      </c>
      <c r="I168" s="90">
        <f t="shared" si="25"/>
        <v>102274.2640652086</v>
      </c>
      <c r="J168" s="74">
        <f t="shared" si="26"/>
        <v>-3.5795998983123765E-2</v>
      </c>
      <c r="K168" s="1">
        <f t="shared" si="33"/>
        <v>3770.7973103351487</v>
      </c>
      <c r="L168" s="2">
        <v>144507</v>
      </c>
      <c r="M168" s="7">
        <f t="shared" si="27"/>
        <v>132004.02317057946</v>
      </c>
      <c r="N168" s="74">
        <f t="shared" si="28"/>
        <v>9.4716826762825362E-2</v>
      </c>
      <c r="O168" s="1">
        <f t="shared" si="34"/>
        <v>289.94305106195844</v>
      </c>
      <c r="P168" s="2">
        <v>10482</v>
      </c>
      <c r="Q168" s="10">
        <f t="shared" si="29"/>
        <v>10196.998805110534</v>
      </c>
      <c r="R168" s="74">
        <f t="shared" si="30"/>
        <v>-2.7949396881435717E-2</v>
      </c>
      <c r="S168" s="13" t="str">
        <f t="shared" si="19"/>
        <v/>
      </c>
      <c r="T168" s="97" t="s">
        <v>6</v>
      </c>
      <c r="U168" s="13" t="str">
        <f t="shared" si="20"/>
        <v/>
      </c>
      <c r="V168" s="12" t="s">
        <v>6</v>
      </c>
      <c r="W168" s="13" t="str">
        <f t="shared" si="21"/>
        <v/>
      </c>
      <c r="X168" s="12" t="s">
        <v>6</v>
      </c>
      <c r="Y168" t="b">
        <f t="shared" si="22"/>
        <v>1</v>
      </c>
      <c r="Z168" s="31" t="s">
        <v>21</v>
      </c>
    </row>
    <row r="169" spans="1:26">
      <c r="A169" s="65">
        <v>1</v>
      </c>
      <c r="B169" s="67">
        <f t="shared" si="35"/>
        <v>44026.75</v>
      </c>
      <c r="C169" s="75">
        <f t="shared" si="31"/>
        <v>6524.0528877801553</v>
      </c>
      <c r="D169" s="16">
        <v>267665</v>
      </c>
      <c r="E169" s="77">
        <f t="shared" si="32"/>
        <v>250999.33892867877</v>
      </c>
      <c r="F169" s="74">
        <f t="shared" si="18"/>
        <v>-6.6398670911039487E-2</v>
      </c>
      <c r="G169" s="1">
        <f t="shared" si="23"/>
        <v>2369.24310256015</v>
      </c>
      <c r="H169" s="1">
        <f t="shared" si="24"/>
        <v>107963</v>
      </c>
      <c r="I169" s="90">
        <f t="shared" si="25"/>
        <v>104643.50716776875</v>
      </c>
      <c r="J169" s="74">
        <f t="shared" si="26"/>
        <v>-3.1717059745422577E-2</v>
      </c>
      <c r="K169" s="1">
        <f t="shared" si="33"/>
        <v>3858.1500339193317</v>
      </c>
      <c r="L169" s="2">
        <v>149007</v>
      </c>
      <c r="M169" s="7">
        <f t="shared" si="27"/>
        <v>135862.1732044988</v>
      </c>
      <c r="N169" s="74">
        <f t="shared" si="28"/>
        <v>9.6752587184054412E-2</v>
      </c>
      <c r="O169" s="1">
        <f t="shared" si="34"/>
        <v>296.65975130069887</v>
      </c>
      <c r="P169" s="2">
        <v>10695</v>
      </c>
      <c r="Q169" s="10">
        <f t="shared" si="29"/>
        <v>10493.658556411232</v>
      </c>
      <c r="R169" s="74">
        <f t="shared" si="30"/>
        <v>-1.9153802172670098E-2</v>
      </c>
      <c r="S169" s="13" t="str">
        <f t="shared" si="19"/>
        <v/>
      </c>
      <c r="T169" s="97" t="s">
        <v>6</v>
      </c>
      <c r="U169" s="13" t="str">
        <f t="shared" si="20"/>
        <v/>
      </c>
      <c r="V169" s="12" t="s">
        <v>6</v>
      </c>
      <c r="W169" s="13" t="str">
        <f t="shared" si="21"/>
        <v/>
      </c>
      <c r="X169" s="12" t="s">
        <v>6</v>
      </c>
      <c r="Y169" t="b">
        <f t="shared" si="22"/>
        <v>1</v>
      </c>
      <c r="Z169" s="31" t="s">
        <v>21</v>
      </c>
    </row>
    <row r="170" spans="1:26">
      <c r="A170" s="65">
        <v>1</v>
      </c>
      <c r="B170" s="67">
        <f t="shared" si="35"/>
        <v>44027.75</v>
      </c>
      <c r="C170" s="75">
        <f t="shared" si="31"/>
        <v>6668.6515224714822</v>
      </c>
      <c r="D170" s="16">
        <v>275640</v>
      </c>
      <c r="E170" s="77">
        <f t="shared" si="32"/>
        <v>257667.99045115025</v>
      </c>
      <c r="F170" s="74">
        <f t="shared" ref="F170:F233" si="36">IF(Z170="","",(ROUND(E170,0)-D170)/ROUND(E170,0))</f>
        <v>-6.9748668829656774E-2</v>
      </c>
      <c r="G170" s="1">
        <f t="shared" si="23"/>
        <v>2417.8426947944008</v>
      </c>
      <c r="H170" s="1">
        <f t="shared" si="24"/>
        <v>112099</v>
      </c>
      <c r="I170" s="90">
        <f t="shared" si="25"/>
        <v>107061.34986256315</v>
      </c>
      <c r="J170" s="74">
        <f t="shared" si="26"/>
        <v>-4.7057285099149082E-2</v>
      </c>
      <c r="K170" s="1">
        <f t="shared" si="33"/>
        <v>3947.2945984261096</v>
      </c>
      <c r="L170" s="2">
        <v>152613</v>
      </c>
      <c r="M170" s="7">
        <f t="shared" si="27"/>
        <v>139809.46780292492</v>
      </c>
      <c r="N170" s="74">
        <f t="shared" si="28"/>
        <v>9.1582086990107933E-2</v>
      </c>
      <c r="O170" s="1">
        <f t="shared" si="34"/>
        <v>303.51422925098348</v>
      </c>
      <c r="P170" s="2">
        <v>10928</v>
      </c>
      <c r="Q170" s="10">
        <f t="shared" si="29"/>
        <v>10797.172785662215</v>
      </c>
      <c r="R170" s="74">
        <f t="shared" si="30"/>
        <v>-1.213299990738168E-2</v>
      </c>
      <c r="S170" s="13" t="str">
        <f t="shared" ref="S170:S233" si="37">IF(OR(Y170,T170=""),"",(1/I170+1/(N-E170))*C170/A170)</f>
        <v/>
      </c>
      <c r="T170" s="97" t="s">
        <v>6</v>
      </c>
      <c r="U170" s="13" t="str">
        <f t="shared" ref="U170:U233" si="38">IF(V170="","",IF(Y170,"",K170/(I170*A170)))</f>
        <v/>
      </c>
      <c r="V170" s="12" t="s">
        <v>6</v>
      </c>
      <c r="W170" s="13" t="str">
        <f t="shared" ref="W170:W233" si="39">IF(X170="","",IF(Y170,"",O170/(I170*A170)))</f>
        <v/>
      </c>
      <c r="X170" s="12" t="s">
        <v>6</v>
      </c>
      <c r="Y170" t="b">
        <f t="shared" ref="Y170:Y233" si="40">OR(D170="",L170="",P170="",NOT(Z170=""))</f>
        <v>1</v>
      </c>
      <c r="Z170" s="31" t="s">
        <v>21</v>
      </c>
    </row>
    <row r="171" spans="1:26">
      <c r="A171" s="65">
        <v>1</v>
      </c>
      <c r="B171" s="67">
        <f t="shared" si="35"/>
        <v>44028.75</v>
      </c>
      <c r="C171" s="75">
        <f t="shared" si="31"/>
        <v>6815.8891627521662</v>
      </c>
      <c r="D171" s="16">
        <v>284281</v>
      </c>
      <c r="E171" s="77">
        <f t="shared" si="32"/>
        <v>264483.87961390242</v>
      </c>
      <c r="F171" s="74">
        <f t="shared" si="36"/>
        <v>-7.4851408780871431E-2</v>
      </c>
      <c r="G171" s="1">
        <f t="shared" ref="G171:G234" si="41">IF(Y171,I170*(at*(N-E170)/(I170+N-E170)-bt-ct)*A171,I171-I170)</f>
        <v>2467.1245837866491</v>
      </c>
      <c r="H171" s="1">
        <f t="shared" ref="H171:H234" si="42">IF(AND(Y171,Z171=""),"",D171-L171-P171)</f>
        <v>114947</v>
      </c>
      <c r="I171" s="90">
        <f t="shared" ref="I171:I234" si="43">IF(Y171,I170+G171,E171-M171-Q171)</f>
        <v>109528.47444634979</v>
      </c>
      <c r="J171" s="74">
        <f t="shared" ref="J171:J234" si="44">IF(Z171="","",(ROUND(I171,0)-H171)/ROUND(I171,0))</f>
        <v>-4.9475933094733769E-2</v>
      </c>
      <c r="K171" s="1">
        <f t="shared" si="33"/>
        <v>4038.2561597713266</v>
      </c>
      <c r="L171" s="2">
        <v>158140</v>
      </c>
      <c r="M171" s="7">
        <f t="shared" ref="M171:M234" si="45">IF(Y171,M170+K171,L171)</f>
        <v>143847.72396269624</v>
      </c>
      <c r="N171" s="74">
        <f t="shared" ref="N171:N234" si="46">IF(Z171="","",(L171-ROUND(M171,0))/ROUND(M171,0))</f>
        <v>9.9354874589844835E-2</v>
      </c>
      <c r="O171" s="1">
        <f t="shared" si="34"/>
        <v>310.50841919418349</v>
      </c>
      <c r="P171" s="2">
        <v>11194</v>
      </c>
      <c r="Q171" s="10">
        <f t="shared" ref="Q171:Q234" si="47">IF(Y171,Q170+O171,P171)</f>
        <v>11107.681204856399</v>
      </c>
      <c r="R171" s="74">
        <f t="shared" ref="R171:R234" si="48">IF(Z171="","",(ROUND(Q171,0)-P171)/ROUND(Q171,0))</f>
        <v>-7.7421678069859558E-3</v>
      </c>
      <c r="S171" s="13" t="str">
        <f t="shared" si="37"/>
        <v/>
      </c>
      <c r="T171" s="97" t="s">
        <v>6</v>
      </c>
      <c r="U171" s="13" t="str">
        <f t="shared" si="38"/>
        <v/>
      </c>
      <c r="V171" s="12" t="s">
        <v>6</v>
      </c>
      <c r="W171" s="13" t="str">
        <f t="shared" si="39"/>
        <v/>
      </c>
      <c r="X171" s="12" t="s">
        <v>6</v>
      </c>
      <c r="Y171" t="b">
        <f t="shared" si="40"/>
        <v>1</v>
      </c>
      <c r="Z171" s="31" t="s">
        <v>21</v>
      </c>
    </row>
    <row r="172" spans="1:26">
      <c r="A172" s="65">
        <v>1</v>
      </c>
      <c r="B172" s="67">
        <f t="shared" si="35"/>
        <v>44029.75</v>
      </c>
      <c r="C172" s="75">
        <f t="shared" ref="C172:C235" si="49">E172-E171</f>
        <v>6965.7855313268374</v>
      </c>
      <c r="D172" s="16">
        <v>292589</v>
      </c>
      <c r="E172" s="77">
        <f t="shared" ref="E172:E235" si="50">IF(Y172,I172+M172+Q172,D172)</f>
        <v>271449.66514522926</v>
      </c>
      <c r="F172" s="74">
        <f t="shared" si="36"/>
        <v>-7.7874378338552222E-2</v>
      </c>
      <c r="G172" s="1">
        <f t="shared" si="41"/>
        <v>2517.0816833954636</v>
      </c>
      <c r="H172" s="1">
        <f t="shared" si="42"/>
        <v>120780</v>
      </c>
      <c r="I172" s="90">
        <f t="shared" si="43"/>
        <v>112045.55612974525</v>
      </c>
      <c r="J172" s="74">
        <f t="shared" si="44"/>
        <v>-7.795012762615354E-2</v>
      </c>
      <c r="K172" s="1">
        <f t="shared" ref="K172:K235" si="51">IF(Y172,bt*I172*A172,M172-M171)</f>
        <v>4131.0596126085902</v>
      </c>
      <c r="L172" s="2">
        <v>160357</v>
      </c>
      <c r="M172" s="7">
        <f t="shared" si="45"/>
        <v>147978.78357530484</v>
      </c>
      <c r="N172" s="74">
        <f t="shared" si="46"/>
        <v>8.3647003966779071E-2</v>
      </c>
      <c r="O172" s="1">
        <f t="shared" ref="O172:O235" si="52">IF(Y172,ct*I172*A172,Q172-Q171)</f>
        <v>317.64423532277016</v>
      </c>
      <c r="P172" s="2">
        <v>11452</v>
      </c>
      <c r="Q172" s="10">
        <f t="shared" si="47"/>
        <v>11425.325440179169</v>
      </c>
      <c r="R172" s="74">
        <f t="shared" si="48"/>
        <v>-2.3632385120350109E-3</v>
      </c>
      <c r="S172" s="13" t="str">
        <f t="shared" si="37"/>
        <v/>
      </c>
      <c r="T172" s="97" t="s">
        <v>6</v>
      </c>
      <c r="U172" s="13" t="str">
        <f t="shared" si="38"/>
        <v/>
      </c>
      <c r="V172" s="12" t="s">
        <v>6</v>
      </c>
      <c r="W172" s="13" t="str">
        <f t="shared" si="39"/>
        <v/>
      </c>
      <c r="X172" s="12" t="s">
        <v>6</v>
      </c>
      <c r="Y172" t="b">
        <f t="shared" si="40"/>
        <v>1</v>
      </c>
      <c r="Z172" s="31" t="s">
        <v>21</v>
      </c>
    </row>
    <row r="173" spans="1:26">
      <c r="A173" s="65">
        <v>1</v>
      </c>
      <c r="B173" s="67">
        <f t="shared" ref="B173:B236" si="53">B172+A173</f>
        <v>44030.75</v>
      </c>
      <c r="C173" s="75">
        <f t="shared" si="49"/>
        <v>7118.358893222292</v>
      </c>
      <c r="D173" s="16">
        <v>300937</v>
      </c>
      <c r="E173" s="77">
        <f t="shared" si="50"/>
        <v>278568.02403845155</v>
      </c>
      <c r="F173" s="74">
        <f t="shared" si="36"/>
        <v>-8.0299962666207175E-2</v>
      </c>
      <c r="G173" s="1">
        <f t="shared" si="41"/>
        <v>2567.705776074496</v>
      </c>
      <c r="H173" s="1">
        <f t="shared" si="42"/>
        <v>123678</v>
      </c>
      <c r="I173" s="90">
        <f t="shared" si="43"/>
        <v>114613.26190581975</v>
      </c>
      <c r="J173" s="74">
        <f t="shared" si="44"/>
        <v>-7.909224957029308E-2</v>
      </c>
      <c r="K173" s="1">
        <f t="shared" si="51"/>
        <v>4225.7295486149787</v>
      </c>
      <c r="L173" s="2">
        <v>165663</v>
      </c>
      <c r="M173" s="7">
        <f t="shared" si="45"/>
        <v>152204.51312391981</v>
      </c>
      <c r="N173" s="74">
        <f t="shared" si="46"/>
        <v>8.8420222725928851E-2</v>
      </c>
      <c r="O173" s="1">
        <f t="shared" si="52"/>
        <v>324.9235685328315</v>
      </c>
      <c r="P173" s="2">
        <v>11596</v>
      </c>
      <c r="Q173" s="10">
        <f t="shared" si="47"/>
        <v>11750.249008712</v>
      </c>
      <c r="R173" s="74">
        <f t="shared" si="48"/>
        <v>1.3106382978723404E-2</v>
      </c>
      <c r="S173" s="13" t="str">
        <f t="shared" si="37"/>
        <v/>
      </c>
      <c r="T173" s="97" t="s">
        <v>6</v>
      </c>
      <c r="U173" s="13" t="str">
        <f t="shared" si="38"/>
        <v/>
      </c>
      <c r="V173" s="12" t="s">
        <v>6</v>
      </c>
      <c r="W173" s="13" t="str">
        <f t="shared" si="39"/>
        <v/>
      </c>
      <c r="X173" s="12" t="s">
        <v>6</v>
      </c>
      <c r="Y173" t="b">
        <f t="shared" si="40"/>
        <v>1</v>
      </c>
      <c r="Z173" s="31" t="s">
        <v>21</v>
      </c>
    </row>
    <row r="174" spans="1:26">
      <c r="A174" s="65">
        <v>1</v>
      </c>
      <c r="B174" s="67">
        <f t="shared" si="53"/>
        <v>44031.75</v>
      </c>
      <c r="C174" s="75">
        <f t="shared" si="49"/>
        <v>7273.6259522121982</v>
      </c>
      <c r="D174" s="16">
        <v>310455</v>
      </c>
      <c r="E174" s="77">
        <f t="shared" si="50"/>
        <v>285841.64999066375</v>
      </c>
      <c r="F174" s="74">
        <f t="shared" si="36"/>
        <v>-8.6107010166455597E-2</v>
      </c>
      <c r="G174" s="1">
        <f t="shared" si="41"/>
        <v>2618.9874564587831</v>
      </c>
      <c r="H174" s="1">
        <f t="shared" si="42"/>
        <v>129032</v>
      </c>
      <c r="I174" s="90">
        <f t="shared" si="43"/>
        <v>117232.24936227853</v>
      </c>
      <c r="J174" s="74">
        <f t="shared" si="44"/>
        <v>-0.10065511123242801</v>
      </c>
      <c r="K174" s="1">
        <f t="shared" si="51"/>
        <v>4322.2902126968011</v>
      </c>
      <c r="L174" s="2">
        <v>169569</v>
      </c>
      <c r="M174" s="7">
        <f t="shared" si="45"/>
        <v>156526.80333661661</v>
      </c>
      <c r="N174" s="74">
        <f t="shared" si="46"/>
        <v>8.3321088374529631E-2</v>
      </c>
      <c r="O174" s="1">
        <f t="shared" si="52"/>
        <v>332.34828305665832</v>
      </c>
      <c r="P174" s="2">
        <v>11854</v>
      </c>
      <c r="Q174" s="10">
        <f t="shared" si="47"/>
        <v>12082.597291768659</v>
      </c>
      <c r="R174" s="74">
        <f t="shared" si="48"/>
        <v>1.8952246958536787E-2</v>
      </c>
      <c r="S174" s="13" t="str">
        <f t="shared" si="37"/>
        <v/>
      </c>
      <c r="T174" s="97" t="s">
        <v>6</v>
      </c>
      <c r="U174" s="13" t="str">
        <f t="shared" si="38"/>
        <v/>
      </c>
      <c r="V174" s="12" t="s">
        <v>6</v>
      </c>
      <c r="W174" s="13" t="str">
        <f t="shared" si="39"/>
        <v/>
      </c>
      <c r="X174" s="12" t="s">
        <v>6</v>
      </c>
      <c r="Y174" t="b">
        <f t="shared" si="40"/>
        <v>1</v>
      </c>
      <c r="Z174" s="31" t="s">
        <v>21</v>
      </c>
    </row>
    <row r="175" spans="1:26">
      <c r="A175" s="65">
        <v>1</v>
      </c>
      <c r="B175" s="67">
        <f t="shared" si="53"/>
        <v>44032.75</v>
      </c>
      <c r="C175" s="75">
        <f t="shared" si="49"/>
        <v>7431.6017434473033</v>
      </c>
      <c r="D175" s="16">
        <v>318695</v>
      </c>
      <c r="E175" s="77">
        <f t="shared" si="50"/>
        <v>293273.25173411105</v>
      </c>
      <c r="F175" s="74">
        <f t="shared" si="36"/>
        <v>-8.6683738359821738E-2</v>
      </c>
      <c r="G175" s="1">
        <f t="shared" si="41"/>
        <v>2670.9160734557922</v>
      </c>
      <c r="H175" s="1">
        <f t="shared" si="42"/>
        <v>131636</v>
      </c>
      <c r="I175" s="90">
        <f t="shared" si="43"/>
        <v>119903.16543573432</v>
      </c>
      <c r="J175" s="74">
        <f t="shared" si="44"/>
        <v>-9.7854098729806591E-2</v>
      </c>
      <c r="K175" s="1">
        <f t="shared" si="51"/>
        <v>4420.7654570602963</v>
      </c>
      <c r="L175" s="2">
        <v>175029</v>
      </c>
      <c r="M175" s="7">
        <f t="shared" si="45"/>
        <v>160947.56879367691</v>
      </c>
      <c r="N175" s="74">
        <f t="shared" si="46"/>
        <v>8.7487884285607775E-2</v>
      </c>
      <c r="O175" s="1">
        <f t="shared" si="52"/>
        <v>339.9202129311617</v>
      </c>
      <c r="P175" s="2">
        <v>12030</v>
      </c>
      <c r="Q175" s="10">
        <f t="shared" si="47"/>
        <v>12422.517504699821</v>
      </c>
      <c r="R175" s="74">
        <f t="shared" si="48"/>
        <v>3.1634870804153586E-2</v>
      </c>
      <c r="S175" s="13" t="str">
        <f t="shared" si="37"/>
        <v/>
      </c>
      <c r="T175" s="97" t="s">
        <v>6</v>
      </c>
      <c r="U175" s="13" t="str">
        <f t="shared" si="38"/>
        <v/>
      </c>
      <c r="V175" s="12" t="s">
        <v>6</v>
      </c>
      <c r="W175" s="13" t="str">
        <f t="shared" si="39"/>
        <v/>
      </c>
      <c r="X175" s="12" t="s">
        <v>6</v>
      </c>
      <c r="Y175" t="b">
        <f t="shared" si="40"/>
        <v>1</v>
      </c>
      <c r="Z175" s="31" t="s">
        <v>21</v>
      </c>
    </row>
    <row r="176" spans="1:26">
      <c r="A176" s="65">
        <v>1</v>
      </c>
      <c r="B176" s="67">
        <f t="shared" si="53"/>
        <v>44033.75</v>
      </c>
      <c r="C176" s="75">
        <f t="shared" si="49"/>
        <v>7592.299522268062</v>
      </c>
      <c r="D176" s="16">
        <v>327031</v>
      </c>
      <c r="E176" s="77">
        <f t="shared" si="50"/>
        <v>300865.55125637911</v>
      </c>
      <c r="F176" s="74">
        <f t="shared" si="36"/>
        <v>-8.6965625893254808E-2</v>
      </c>
      <c r="G176" s="1">
        <f t="shared" si="41"/>
        <v>2723.4796708766175</v>
      </c>
      <c r="H176" s="1">
        <f t="shared" si="42"/>
        <v>132538</v>
      </c>
      <c r="I176" s="90">
        <f t="shared" si="43"/>
        <v>122626.64510661094</v>
      </c>
      <c r="J176" s="74">
        <f t="shared" si="44"/>
        <v>-8.0822331134252648E-2</v>
      </c>
      <c r="K176" s="1">
        <f t="shared" si="51"/>
        <v>4521.1786930934222</v>
      </c>
      <c r="L176" s="2">
        <v>182217</v>
      </c>
      <c r="M176" s="7">
        <f t="shared" si="45"/>
        <v>165468.74748677033</v>
      </c>
      <c r="N176" s="74">
        <f t="shared" si="46"/>
        <v>0.1012153333857097</v>
      </c>
      <c r="O176" s="1">
        <f t="shared" si="52"/>
        <v>347.64115829798158</v>
      </c>
      <c r="P176" s="2">
        <v>12276</v>
      </c>
      <c r="Q176" s="10">
        <f t="shared" si="47"/>
        <v>12770.158662997803</v>
      </c>
      <c r="R176" s="74">
        <f t="shared" si="48"/>
        <v>3.8684416601409553E-2</v>
      </c>
      <c r="S176" s="13" t="str">
        <f t="shared" si="37"/>
        <v/>
      </c>
      <c r="T176" s="97" t="s">
        <v>6</v>
      </c>
      <c r="U176" s="13" t="str">
        <f t="shared" si="38"/>
        <v/>
      </c>
      <c r="V176" s="12" t="s">
        <v>6</v>
      </c>
      <c r="W176" s="13" t="str">
        <f t="shared" si="39"/>
        <v/>
      </c>
      <c r="X176" s="12" t="s">
        <v>6</v>
      </c>
      <c r="Y176" t="b">
        <f t="shared" si="40"/>
        <v>1</v>
      </c>
      <c r="Z176" s="31" t="s">
        <v>21</v>
      </c>
    </row>
    <row r="177" spans="1:26">
      <c r="A177" s="65">
        <v>1</v>
      </c>
      <c r="B177" s="67">
        <f t="shared" si="53"/>
        <v>44034.75</v>
      </c>
      <c r="C177" s="75">
        <f t="shared" si="49"/>
        <v>7755.7306491884519</v>
      </c>
      <c r="D177" s="16"/>
      <c r="E177" s="77">
        <f t="shared" si="50"/>
        <v>308621.28190556756</v>
      </c>
      <c r="F177" s="74" t="str">
        <f t="shared" si="36"/>
        <v/>
      </c>
      <c r="G177" s="1">
        <f t="shared" si="41"/>
        <v>2776.6649266506861</v>
      </c>
      <c r="H177" s="1" t="str">
        <f t="shared" si="42"/>
        <v/>
      </c>
      <c r="I177" s="90">
        <f t="shared" si="43"/>
        <v>125403.31003326163</v>
      </c>
      <c r="J177" s="74" t="str">
        <f t="shared" si="44"/>
        <v/>
      </c>
      <c r="K177" s="1">
        <f t="shared" si="51"/>
        <v>4623.5528410065344</v>
      </c>
      <c r="L177" s="2"/>
      <c r="M177" s="7">
        <f t="shared" si="45"/>
        <v>170092.30032777687</v>
      </c>
      <c r="N177" s="74" t="str">
        <f t="shared" si="46"/>
        <v/>
      </c>
      <c r="O177" s="1">
        <f t="shared" si="52"/>
        <v>355.51288153127246</v>
      </c>
      <c r="P177" s="2"/>
      <c r="Q177" s="10">
        <f t="shared" si="47"/>
        <v>13125.671544529076</v>
      </c>
      <c r="R177" s="74" t="str">
        <f t="shared" si="48"/>
        <v/>
      </c>
      <c r="S177" s="13" t="str">
        <f t="shared" si="37"/>
        <v/>
      </c>
      <c r="T177" s="97" t="s">
        <v>6</v>
      </c>
      <c r="U177" s="13" t="str">
        <f t="shared" si="38"/>
        <v/>
      </c>
      <c r="V177" s="12" t="s">
        <v>6</v>
      </c>
      <c r="W177" s="13" t="str">
        <f t="shared" si="39"/>
        <v/>
      </c>
      <c r="X177" s="12" t="s">
        <v>6</v>
      </c>
      <c r="Y177" t="b">
        <f t="shared" si="40"/>
        <v>1</v>
      </c>
      <c r="Z177" s="31"/>
    </row>
    <row r="178" spans="1:26">
      <c r="A178" s="65">
        <v>1</v>
      </c>
      <c r="B178" s="67">
        <f t="shared" si="53"/>
        <v>44035.75</v>
      </c>
      <c r="C178" s="75">
        <f t="shared" si="49"/>
        <v>7921.9044710468734</v>
      </c>
      <c r="D178" s="16"/>
      <c r="E178" s="77">
        <f t="shared" si="50"/>
        <v>316543.18637661444</v>
      </c>
      <c r="F178" s="74" t="str">
        <f t="shared" si="36"/>
        <v/>
      </c>
      <c r="G178" s="1">
        <f t="shared" si="41"/>
        <v>2830.4570906759664</v>
      </c>
      <c r="H178" s="1" t="str">
        <f t="shared" si="42"/>
        <v/>
      </c>
      <c r="I178" s="90">
        <f t="shared" si="43"/>
        <v>128233.76712393759</v>
      </c>
      <c r="J178" s="74" t="str">
        <f t="shared" si="44"/>
        <v/>
      </c>
      <c r="K178" s="1">
        <f t="shared" si="51"/>
        <v>4727.9102771816306</v>
      </c>
      <c r="L178" s="2"/>
      <c r="M178" s="7">
        <f t="shared" si="45"/>
        <v>174820.2106049585</v>
      </c>
      <c r="N178" s="74" t="str">
        <f t="shared" si="46"/>
        <v/>
      </c>
      <c r="O178" s="1">
        <f t="shared" si="52"/>
        <v>363.53710318929677</v>
      </c>
      <c r="P178" s="2"/>
      <c r="Q178" s="10">
        <f t="shared" si="47"/>
        <v>13489.208647718373</v>
      </c>
      <c r="R178" s="74" t="str">
        <f t="shared" si="48"/>
        <v/>
      </c>
      <c r="S178" s="13" t="str">
        <f t="shared" si="37"/>
        <v/>
      </c>
      <c r="T178" s="97" t="s">
        <v>6</v>
      </c>
      <c r="U178" s="13" t="str">
        <f t="shared" si="38"/>
        <v/>
      </c>
      <c r="V178" s="12" t="s">
        <v>6</v>
      </c>
      <c r="W178" s="13" t="str">
        <f t="shared" si="39"/>
        <v/>
      </c>
      <c r="X178" s="12" t="s">
        <v>6</v>
      </c>
      <c r="Y178" t="b">
        <f t="shared" si="40"/>
        <v>1</v>
      </c>
      <c r="Z178" s="31"/>
    </row>
    <row r="179" spans="1:26">
      <c r="A179" s="65">
        <v>1</v>
      </c>
      <c r="B179" s="67">
        <f t="shared" si="53"/>
        <v>44036.75</v>
      </c>
      <c r="C179" s="75">
        <f t="shared" si="49"/>
        <v>8090.8281983340275</v>
      </c>
      <c r="D179" s="16"/>
      <c r="E179" s="77">
        <f t="shared" si="50"/>
        <v>324634.01457494847</v>
      </c>
      <c r="F179" s="74" t="str">
        <f t="shared" si="36"/>
        <v/>
      </c>
      <c r="G179" s="1">
        <f t="shared" si="41"/>
        <v>2884.8399213657854</v>
      </c>
      <c r="H179" s="1" t="str">
        <f t="shared" si="42"/>
        <v/>
      </c>
      <c r="I179" s="90">
        <f t="shared" si="43"/>
        <v>131118.60704530339</v>
      </c>
      <c r="J179" s="74" t="str">
        <f t="shared" si="44"/>
        <v/>
      </c>
      <c r="K179" s="1">
        <f t="shared" si="51"/>
        <v>4834.2727791821135</v>
      </c>
      <c r="L179" s="2"/>
      <c r="M179" s="7">
        <f t="shared" si="45"/>
        <v>179654.48338414062</v>
      </c>
      <c r="N179" s="74" t="str">
        <f t="shared" si="46"/>
        <v/>
      </c>
      <c r="O179" s="1">
        <f t="shared" si="52"/>
        <v>371.71549778613138</v>
      </c>
      <c r="P179" s="2"/>
      <c r="Q179" s="10">
        <f t="shared" si="47"/>
        <v>13860.924145504505</v>
      </c>
      <c r="R179" s="74" t="str">
        <f t="shared" si="48"/>
        <v/>
      </c>
      <c r="S179" s="13" t="str">
        <f t="shared" si="37"/>
        <v/>
      </c>
      <c r="T179" s="97" t="s">
        <v>6</v>
      </c>
      <c r="U179" s="13" t="str">
        <f t="shared" si="38"/>
        <v/>
      </c>
      <c r="V179" s="12" t="s">
        <v>6</v>
      </c>
      <c r="W179" s="13" t="str">
        <f t="shared" si="39"/>
        <v/>
      </c>
      <c r="X179" s="12" t="s">
        <v>6</v>
      </c>
      <c r="Y179" t="b">
        <f t="shared" si="40"/>
        <v>1</v>
      </c>
      <c r="Z179" s="31"/>
    </row>
    <row r="180" spans="1:26">
      <c r="A180" s="65">
        <v>1</v>
      </c>
      <c r="B180" s="67">
        <f t="shared" si="53"/>
        <v>44037.75</v>
      </c>
      <c r="C180" s="75">
        <f t="shared" si="49"/>
        <v>8262.5067787208827</v>
      </c>
      <c r="D180" s="16"/>
      <c r="E180" s="77">
        <f t="shared" si="50"/>
        <v>332896.52135366935</v>
      </c>
      <c r="F180" s="74" t="str">
        <f t="shared" si="36"/>
        <v/>
      </c>
      <c r="G180" s="1">
        <f t="shared" si="41"/>
        <v>2939.7956209632375</v>
      </c>
      <c r="H180" s="1" t="str">
        <f t="shared" si="42"/>
        <v/>
      </c>
      <c r="I180" s="90">
        <f t="shared" si="43"/>
        <v>134058.40266626663</v>
      </c>
      <c r="J180" s="74" t="str">
        <f t="shared" si="44"/>
        <v/>
      </c>
      <c r="K180" s="1">
        <f t="shared" si="51"/>
        <v>4942.6614683776215</v>
      </c>
      <c r="L180" s="2"/>
      <c r="M180" s="7">
        <f t="shared" si="45"/>
        <v>184597.14485251825</v>
      </c>
      <c r="N180" s="74" t="str">
        <f t="shared" si="46"/>
        <v/>
      </c>
      <c r="O180" s="1">
        <f t="shared" si="52"/>
        <v>380.0496893799932</v>
      </c>
      <c r="P180" s="2"/>
      <c r="Q180" s="10">
        <f t="shared" si="47"/>
        <v>14240.973834884499</v>
      </c>
      <c r="R180" s="74" t="str">
        <f t="shared" si="48"/>
        <v/>
      </c>
      <c r="S180" s="13" t="str">
        <f t="shared" si="37"/>
        <v/>
      </c>
      <c r="T180" s="97" t="s">
        <v>6</v>
      </c>
      <c r="U180" s="13" t="str">
        <f t="shared" si="38"/>
        <v/>
      </c>
      <c r="V180" s="12" t="s">
        <v>6</v>
      </c>
      <c r="W180" s="13" t="str">
        <f t="shared" si="39"/>
        <v/>
      </c>
      <c r="X180" s="12" t="s">
        <v>6</v>
      </c>
      <c r="Y180" t="b">
        <f t="shared" si="40"/>
        <v>1</v>
      </c>
      <c r="Z180" s="31"/>
    </row>
    <row r="181" spans="1:26">
      <c r="A181" s="65">
        <v>1</v>
      </c>
      <c r="B181" s="67">
        <f t="shared" si="53"/>
        <v>44038.75</v>
      </c>
      <c r="C181" s="75">
        <f t="shared" si="49"/>
        <v>8436.9427668211283</v>
      </c>
      <c r="D181" s="16"/>
      <c r="E181" s="77">
        <f t="shared" si="50"/>
        <v>341333.46412049048</v>
      </c>
      <c r="F181" s="74" t="str">
        <f t="shared" si="36"/>
        <v/>
      </c>
      <c r="G181" s="1">
        <f t="shared" si="41"/>
        <v>2995.3047697046595</v>
      </c>
      <c r="H181" s="1" t="str">
        <f t="shared" si="42"/>
        <v/>
      </c>
      <c r="I181" s="90">
        <f t="shared" si="43"/>
        <v>137053.7074359713</v>
      </c>
      <c r="J181" s="74" t="str">
        <f t="shared" si="44"/>
        <v/>
      </c>
      <c r="K181" s="1">
        <f t="shared" si="51"/>
        <v>5053.0967501415171</v>
      </c>
      <c r="L181" s="2"/>
      <c r="M181" s="7">
        <f t="shared" si="45"/>
        <v>189650.24160265978</v>
      </c>
      <c r="N181" s="74" t="str">
        <f t="shared" si="46"/>
        <v/>
      </c>
      <c r="O181" s="1">
        <f t="shared" si="52"/>
        <v>388.54124697492136</v>
      </c>
      <c r="P181" s="2"/>
      <c r="Q181" s="10">
        <f t="shared" si="47"/>
        <v>14629.515081859419</v>
      </c>
      <c r="R181" s="74" t="str">
        <f t="shared" si="48"/>
        <v/>
      </c>
      <c r="S181" s="13" t="str">
        <f t="shared" si="37"/>
        <v/>
      </c>
      <c r="T181" s="97" t="s">
        <v>6</v>
      </c>
      <c r="U181" s="13" t="str">
        <f t="shared" si="38"/>
        <v/>
      </c>
      <c r="V181" s="12" t="s">
        <v>6</v>
      </c>
      <c r="W181" s="13" t="str">
        <f t="shared" si="39"/>
        <v/>
      </c>
      <c r="X181" s="12" t="s">
        <v>6</v>
      </c>
      <c r="Y181" t="b">
        <f t="shared" si="40"/>
        <v>1</v>
      </c>
      <c r="Z181" s="31"/>
    </row>
    <row r="182" spans="1:26">
      <c r="A182" s="65">
        <v>1</v>
      </c>
      <c r="B182" s="67">
        <f t="shared" si="53"/>
        <v>44039.75</v>
      </c>
      <c r="C182" s="75">
        <f t="shared" si="49"/>
        <v>8614.1361902396311</v>
      </c>
      <c r="D182" s="16"/>
      <c r="E182" s="77">
        <f t="shared" si="50"/>
        <v>349947.60031073011</v>
      </c>
      <c r="F182" s="74" t="str">
        <f t="shared" si="36"/>
        <v/>
      </c>
      <c r="G182" s="1">
        <f t="shared" si="41"/>
        <v>3051.3462589247838</v>
      </c>
      <c r="H182" s="1" t="str">
        <f t="shared" si="42"/>
        <v/>
      </c>
      <c r="I182" s="90">
        <f t="shared" si="43"/>
        <v>140105.05369489608</v>
      </c>
      <c r="J182" s="74" t="str">
        <f t="shared" si="44"/>
        <v/>
      </c>
      <c r="K182" s="1">
        <f t="shared" si="51"/>
        <v>5165.5982515819842</v>
      </c>
      <c r="L182" s="2"/>
      <c r="M182" s="7">
        <f t="shared" si="45"/>
        <v>194815.83985424176</v>
      </c>
      <c r="N182" s="74" t="str">
        <f t="shared" si="46"/>
        <v/>
      </c>
      <c r="O182" s="1">
        <f t="shared" si="52"/>
        <v>397.19167973281498</v>
      </c>
      <c r="P182" s="2"/>
      <c r="Q182" s="10">
        <f t="shared" si="47"/>
        <v>15026.706761592235</v>
      </c>
      <c r="R182" s="74" t="str">
        <f t="shared" si="48"/>
        <v/>
      </c>
      <c r="S182" s="13" t="str">
        <f t="shared" si="37"/>
        <v/>
      </c>
      <c r="T182" s="97" t="s">
        <v>6</v>
      </c>
      <c r="U182" s="13" t="str">
        <f t="shared" si="38"/>
        <v/>
      </c>
      <c r="V182" s="12" t="s">
        <v>6</v>
      </c>
      <c r="W182" s="13" t="str">
        <f t="shared" si="39"/>
        <v/>
      </c>
      <c r="X182" s="12" t="s">
        <v>6</v>
      </c>
      <c r="Y182" t="b">
        <f t="shared" si="40"/>
        <v>1</v>
      </c>
      <c r="Z182" s="31"/>
    </row>
    <row r="183" spans="1:26">
      <c r="A183" s="65">
        <v>1</v>
      </c>
      <c r="B183" s="67">
        <f t="shared" si="53"/>
        <v>44040.75</v>
      </c>
      <c r="C183" s="75">
        <f t="shared" si="49"/>
        <v>8794.0844119728426</v>
      </c>
      <c r="D183" s="16"/>
      <c r="E183" s="77">
        <f t="shared" si="50"/>
        <v>358741.68472270295</v>
      </c>
      <c r="F183" s="74" t="str">
        <f t="shared" si="36"/>
        <v/>
      </c>
      <c r="G183" s="1">
        <f t="shared" si="41"/>
        <v>3107.8972232081414</v>
      </c>
      <c r="H183" s="1" t="str">
        <f t="shared" si="42"/>
        <v/>
      </c>
      <c r="I183" s="90">
        <f t="shared" si="43"/>
        <v>143212.95091810421</v>
      </c>
      <c r="J183" s="74" t="str">
        <f t="shared" si="44"/>
        <v/>
      </c>
      <c r="K183" s="1">
        <f t="shared" si="51"/>
        <v>5280.1847567715922</v>
      </c>
      <c r="L183" s="2"/>
      <c r="M183" s="7">
        <f t="shared" si="45"/>
        <v>200096.02461101336</v>
      </c>
      <c r="N183" s="74" t="str">
        <f t="shared" si="46"/>
        <v/>
      </c>
      <c r="O183" s="1">
        <f t="shared" si="52"/>
        <v>406.00243199312376</v>
      </c>
      <c r="P183" s="2"/>
      <c r="Q183" s="10">
        <f t="shared" si="47"/>
        <v>15432.709193585359</v>
      </c>
      <c r="R183" s="74" t="str">
        <f t="shared" si="48"/>
        <v/>
      </c>
      <c r="S183" s="13" t="str">
        <f t="shared" si="37"/>
        <v/>
      </c>
      <c r="T183" s="97" t="s">
        <v>6</v>
      </c>
      <c r="U183" s="13" t="str">
        <f t="shared" si="38"/>
        <v/>
      </c>
      <c r="V183" s="12" t="s">
        <v>6</v>
      </c>
      <c r="W183" s="13" t="str">
        <f t="shared" si="39"/>
        <v/>
      </c>
      <c r="X183" s="12" t="s">
        <v>6</v>
      </c>
      <c r="Y183" t="b">
        <f t="shared" si="40"/>
        <v>1</v>
      </c>
      <c r="Z183" s="31"/>
    </row>
    <row r="184" spans="1:26">
      <c r="A184" s="65">
        <v>1</v>
      </c>
      <c r="B184" s="67">
        <f t="shared" si="53"/>
        <v>44041.75</v>
      </c>
      <c r="C184" s="75">
        <f t="shared" si="49"/>
        <v>8976.7819892459665</v>
      </c>
      <c r="D184" s="16"/>
      <c r="E184" s="77">
        <f t="shared" si="50"/>
        <v>367718.46671194892</v>
      </c>
      <c r="F184" s="74" t="str">
        <f t="shared" si="36"/>
        <v/>
      </c>
      <c r="G184" s="1">
        <f t="shared" si="41"/>
        <v>3164.9329717037672</v>
      </c>
      <c r="H184" s="1" t="str">
        <f t="shared" si="42"/>
        <v/>
      </c>
      <c r="I184" s="90">
        <f t="shared" si="43"/>
        <v>146377.88388980797</v>
      </c>
      <c r="J184" s="74" t="str">
        <f t="shared" si="44"/>
        <v/>
      </c>
      <c r="K184" s="1">
        <f t="shared" si="51"/>
        <v>5396.8741394444642</v>
      </c>
      <c r="L184" s="2"/>
      <c r="M184" s="7">
        <f t="shared" si="45"/>
        <v>205492.89875045783</v>
      </c>
      <c r="N184" s="74" t="str">
        <f t="shared" si="46"/>
        <v/>
      </c>
      <c r="O184" s="1">
        <f t="shared" si="52"/>
        <v>414.9748780978183</v>
      </c>
      <c r="P184" s="2"/>
      <c r="Q184" s="10">
        <f t="shared" si="47"/>
        <v>15847.684071683178</v>
      </c>
      <c r="R184" s="74" t="str">
        <f t="shared" si="48"/>
        <v/>
      </c>
      <c r="S184" s="13" t="str">
        <f t="shared" si="37"/>
        <v/>
      </c>
      <c r="T184" s="97" t="s">
        <v>6</v>
      </c>
      <c r="U184" s="13" t="str">
        <f t="shared" si="38"/>
        <v/>
      </c>
      <c r="V184" s="12" t="s">
        <v>6</v>
      </c>
      <c r="W184" s="13" t="str">
        <f t="shared" si="39"/>
        <v/>
      </c>
      <c r="X184" s="12" t="s">
        <v>6</v>
      </c>
      <c r="Y184" t="b">
        <f t="shared" si="40"/>
        <v>1</v>
      </c>
      <c r="Z184" s="31"/>
    </row>
    <row r="185" spans="1:26">
      <c r="A185" s="65">
        <v>1</v>
      </c>
      <c r="B185" s="67">
        <f t="shared" si="53"/>
        <v>44042.75</v>
      </c>
      <c r="C185" s="75">
        <f t="shared" si="49"/>
        <v>9162.2205288883415</v>
      </c>
      <c r="D185" s="16"/>
      <c r="E185" s="77">
        <f t="shared" si="50"/>
        <v>376880.68724083726</v>
      </c>
      <c r="F185" s="74" t="str">
        <f t="shared" si="36"/>
        <v/>
      </c>
      <c r="G185" s="1">
        <f t="shared" si="41"/>
        <v>3222.4269187336463</v>
      </c>
      <c r="H185" s="1" t="str">
        <f t="shared" si="42"/>
        <v/>
      </c>
      <c r="I185" s="90">
        <f t="shared" si="43"/>
        <v>149600.3108085416</v>
      </c>
      <c r="J185" s="74" t="str">
        <f t="shared" si="44"/>
        <v/>
      </c>
      <c r="K185" s="1">
        <f t="shared" si="51"/>
        <v>5515.6832931350255</v>
      </c>
      <c r="L185" s="2"/>
      <c r="M185" s="7">
        <f t="shared" si="45"/>
        <v>211008.58204359285</v>
      </c>
      <c r="N185" s="74" t="str">
        <f t="shared" si="46"/>
        <v/>
      </c>
      <c r="O185" s="1">
        <f t="shared" si="52"/>
        <v>424.11031701963839</v>
      </c>
      <c r="P185" s="2"/>
      <c r="Q185" s="10">
        <f t="shared" si="47"/>
        <v>16271.794388702816</v>
      </c>
      <c r="R185" s="74" t="str">
        <f t="shared" si="48"/>
        <v/>
      </c>
      <c r="S185" s="13" t="str">
        <f t="shared" si="37"/>
        <v/>
      </c>
      <c r="T185" s="97" t="s">
        <v>6</v>
      </c>
      <c r="U185" s="13" t="str">
        <f t="shared" si="38"/>
        <v/>
      </c>
      <c r="V185" s="12" t="s">
        <v>6</v>
      </c>
      <c r="W185" s="13" t="str">
        <f t="shared" si="39"/>
        <v/>
      </c>
      <c r="X185" s="12" t="s">
        <v>6</v>
      </c>
      <c r="Y185" t="b">
        <f t="shared" si="40"/>
        <v>1</v>
      </c>
      <c r="Z185" s="31"/>
    </row>
    <row r="186" spans="1:26">
      <c r="A186" s="65">
        <v>1</v>
      </c>
      <c r="B186" s="67">
        <f t="shared" si="53"/>
        <v>44043.75</v>
      </c>
      <c r="C186" s="75">
        <f t="shared" si="49"/>
        <v>9350.3885393689852</v>
      </c>
      <c r="D186" s="16"/>
      <c r="E186" s="77">
        <f t="shared" si="50"/>
        <v>386231.07578020624</v>
      </c>
      <c r="F186" s="74" t="str">
        <f t="shared" si="36"/>
        <v/>
      </c>
      <c r="G186" s="1">
        <f t="shared" si="41"/>
        <v>3280.3505138393643</v>
      </c>
      <c r="H186" s="1" t="str">
        <f t="shared" si="42"/>
        <v/>
      </c>
      <c r="I186" s="90">
        <f t="shared" si="43"/>
        <v>152880.66132238097</v>
      </c>
      <c r="J186" s="74" t="str">
        <f t="shared" si="44"/>
        <v/>
      </c>
      <c r="K186" s="1">
        <f t="shared" si="51"/>
        <v>5636.628058737595</v>
      </c>
      <c r="L186" s="2"/>
      <c r="M186" s="7">
        <f t="shared" si="45"/>
        <v>216645.21010233043</v>
      </c>
      <c r="N186" s="74" t="str">
        <f t="shared" si="46"/>
        <v/>
      </c>
      <c r="O186" s="1">
        <f t="shared" si="52"/>
        <v>433.40996679202721</v>
      </c>
      <c r="P186" s="2"/>
      <c r="Q186" s="10">
        <f t="shared" si="47"/>
        <v>16705.204355494843</v>
      </c>
      <c r="R186" s="74" t="str">
        <f t="shared" si="48"/>
        <v/>
      </c>
      <c r="S186" s="13" t="str">
        <f t="shared" si="37"/>
        <v/>
      </c>
      <c r="T186" s="97" t="s">
        <v>6</v>
      </c>
      <c r="U186" s="13" t="str">
        <f t="shared" si="38"/>
        <v/>
      </c>
      <c r="V186" s="12" t="s">
        <v>6</v>
      </c>
      <c r="W186" s="13" t="str">
        <f t="shared" si="39"/>
        <v/>
      </c>
      <c r="X186" s="12" t="s">
        <v>6</v>
      </c>
      <c r="Y186" t="b">
        <f t="shared" si="40"/>
        <v>1</v>
      </c>
      <c r="Z186" s="31"/>
    </row>
    <row r="187" spans="1:26">
      <c r="A187" s="65">
        <v>1</v>
      </c>
      <c r="B187" s="67">
        <f t="shared" si="53"/>
        <v>44044.75</v>
      </c>
      <c r="C187" s="75">
        <f t="shared" si="49"/>
        <v>9541.2712796378182</v>
      </c>
      <c r="D187" s="16"/>
      <c r="E187" s="77">
        <f t="shared" si="50"/>
        <v>395772.34705984406</v>
      </c>
      <c r="F187" s="74" t="str">
        <f t="shared" si="36"/>
        <v/>
      </c>
      <c r="G187" s="1">
        <f t="shared" si="41"/>
        <v>3338.6731714261959</v>
      </c>
      <c r="H187" s="1" t="str">
        <f t="shared" si="42"/>
        <v/>
      </c>
      <c r="I187" s="90">
        <f t="shared" si="43"/>
        <v>156219.33449380717</v>
      </c>
      <c r="J187" s="74" t="str">
        <f t="shared" si="44"/>
        <v/>
      </c>
      <c r="K187" s="1">
        <f t="shared" si="51"/>
        <v>5759.7231494720072</v>
      </c>
      <c r="L187" s="2"/>
      <c r="M187" s="7">
        <f t="shared" si="45"/>
        <v>222404.93325180243</v>
      </c>
      <c r="N187" s="74" t="str">
        <f t="shared" si="46"/>
        <v/>
      </c>
      <c r="O187" s="1">
        <f t="shared" si="52"/>
        <v>442.87495873960864</v>
      </c>
      <c r="P187" s="2"/>
      <c r="Q187" s="10">
        <f t="shared" si="47"/>
        <v>17148.079314234452</v>
      </c>
      <c r="R187" s="74" t="str">
        <f t="shared" si="48"/>
        <v/>
      </c>
      <c r="S187" s="13" t="str">
        <f t="shared" si="37"/>
        <v/>
      </c>
      <c r="T187" s="97" t="s">
        <v>6</v>
      </c>
      <c r="U187" s="13" t="str">
        <f t="shared" si="38"/>
        <v/>
      </c>
      <c r="V187" s="12" t="s">
        <v>6</v>
      </c>
      <c r="W187" s="13" t="str">
        <f t="shared" si="39"/>
        <v/>
      </c>
      <c r="X187" s="12" t="s">
        <v>6</v>
      </c>
      <c r="Y187" t="b">
        <f t="shared" si="40"/>
        <v>1</v>
      </c>
      <c r="Z187" s="31"/>
    </row>
    <row r="188" spans="1:26">
      <c r="A188" s="65">
        <v>1</v>
      </c>
      <c r="B188" s="67">
        <f t="shared" si="53"/>
        <v>44045.75</v>
      </c>
      <c r="C188" s="75">
        <f t="shared" si="49"/>
        <v>9734.8506049347343</v>
      </c>
      <c r="D188" s="16"/>
      <c r="E188" s="77">
        <f t="shared" si="50"/>
        <v>405507.1976647788</v>
      </c>
      <c r="F188" s="74" t="str">
        <f t="shared" si="36"/>
        <v/>
      </c>
      <c r="G188" s="1">
        <f t="shared" si="41"/>
        <v>3397.362200179361</v>
      </c>
      <c r="H188" s="1" t="str">
        <f t="shared" si="42"/>
        <v/>
      </c>
      <c r="I188" s="90">
        <f t="shared" si="43"/>
        <v>159616.69669398654</v>
      </c>
      <c r="J188" s="74" t="str">
        <f t="shared" si="44"/>
        <v/>
      </c>
      <c r="K188" s="1">
        <f t="shared" si="51"/>
        <v>5884.9820732468361</v>
      </c>
      <c r="L188" s="2"/>
      <c r="M188" s="7">
        <f t="shared" si="45"/>
        <v>228289.91532504925</v>
      </c>
      <c r="N188" s="74" t="str">
        <f t="shared" si="46"/>
        <v/>
      </c>
      <c r="O188" s="1">
        <f t="shared" si="52"/>
        <v>452.50633150856373</v>
      </c>
      <c r="P188" s="2"/>
      <c r="Q188" s="10">
        <f t="shared" si="47"/>
        <v>17600.585645743016</v>
      </c>
      <c r="R188" s="74" t="str">
        <f t="shared" si="48"/>
        <v/>
      </c>
      <c r="S188" s="13" t="str">
        <f t="shared" si="37"/>
        <v/>
      </c>
      <c r="T188" s="97" t="s">
        <v>6</v>
      </c>
      <c r="U188" s="13" t="str">
        <f t="shared" si="38"/>
        <v/>
      </c>
      <c r="V188" s="12" t="s">
        <v>6</v>
      </c>
      <c r="W188" s="13" t="str">
        <f t="shared" si="39"/>
        <v/>
      </c>
      <c r="X188" s="12" t="s">
        <v>6</v>
      </c>
      <c r="Y188" t="b">
        <f t="shared" si="40"/>
        <v>1</v>
      </c>
      <c r="Z188" s="31"/>
    </row>
    <row r="189" spans="1:26">
      <c r="A189" s="65">
        <v>1</v>
      </c>
      <c r="B189" s="67">
        <f t="shared" si="53"/>
        <v>44046.75</v>
      </c>
      <c r="C189" s="75">
        <f t="shared" si="49"/>
        <v>9931.1048097591847</v>
      </c>
      <c r="D189" s="16"/>
      <c r="E189" s="77">
        <f t="shared" si="50"/>
        <v>415438.30247453798</v>
      </c>
      <c r="F189" s="74" t="str">
        <f t="shared" si="36"/>
        <v/>
      </c>
      <c r="G189" s="1">
        <f t="shared" si="41"/>
        <v>3456.3827324434933</v>
      </c>
      <c r="H189" s="1" t="str">
        <f t="shared" si="42"/>
        <v/>
      </c>
      <c r="I189" s="90">
        <f t="shared" si="43"/>
        <v>163073.07942643002</v>
      </c>
      <c r="J189" s="74" t="str">
        <f t="shared" si="44"/>
        <v/>
      </c>
      <c r="K189" s="1">
        <f t="shared" si="51"/>
        <v>6012.4170524188876</v>
      </c>
      <c r="L189" s="2"/>
      <c r="M189" s="7">
        <f t="shared" si="45"/>
        <v>234302.33237746815</v>
      </c>
      <c r="N189" s="74" t="str">
        <f t="shared" si="46"/>
        <v/>
      </c>
      <c r="O189" s="1">
        <f t="shared" si="52"/>
        <v>462.30502489680043</v>
      </c>
      <c r="P189" s="2"/>
      <c r="Q189" s="10">
        <f t="shared" si="47"/>
        <v>18062.890670639816</v>
      </c>
      <c r="R189" s="74" t="str">
        <f t="shared" si="48"/>
        <v/>
      </c>
      <c r="S189" s="13" t="str">
        <f t="shared" si="37"/>
        <v/>
      </c>
      <c r="T189" s="97" t="s">
        <v>6</v>
      </c>
      <c r="U189" s="13" t="str">
        <f t="shared" si="38"/>
        <v/>
      </c>
      <c r="V189" s="12" t="s">
        <v>6</v>
      </c>
      <c r="W189" s="13" t="str">
        <f t="shared" si="39"/>
        <v/>
      </c>
      <c r="X189" s="12" t="s">
        <v>6</v>
      </c>
      <c r="Y189" t="b">
        <f t="shared" si="40"/>
        <v>1</v>
      </c>
      <c r="Z189" s="31"/>
    </row>
    <row r="190" spans="1:26">
      <c r="A190" s="65">
        <v>1</v>
      </c>
      <c r="B190" s="67">
        <f t="shared" si="53"/>
        <v>44047.75</v>
      </c>
      <c r="C190" s="75">
        <f t="shared" si="49"/>
        <v>10130.008468212967</v>
      </c>
      <c r="D190" s="16"/>
      <c r="E190" s="77">
        <f t="shared" si="50"/>
        <v>425568.31094275095</v>
      </c>
      <c r="F190" s="74" t="str">
        <f t="shared" si="36"/>
        <v/>
      </c>
      <c r="G190" s="1">
        <f t="shared" si="41"/>
        <v>3515.6976537732808</v>
      </c>
      <c r="H190" s="1" t="str">
        <f t="shared" si="42"/>
        <v/>
      </c>
      <c r="I190" s="90">
        <f t="shared" si="43"/>
        <v>166588.77708020329</v>
      </c>
      <c r="J190" s="74" t="str">
        <f t="shared" si="44"/>
        <v/>
      </c>
      <c r="K190" s="1">
        <f t="shared" si="51"/>
        <v>6142.0389409552581</v>
      </c>
      <c r="L190" s="2"/>
      <c r="M190" s="7">
        <f t="shared" si="45"/>
        <v>240444.37131842339</v>
      </c>
      <c r="N190" s="74" t="str">
        <f t="shared" si="46"/>
        <v/>
      </c>
      <c r="O190" s="1">
        <f t="shared" si="52"/>
        <v>472.27187348440276</v>
      </c>
      <c r="P190" s="2"/>
      <c r="Q190" s="10">
        <f t="shared" si="47"/>
        <v>18535.162544124218</v>
      </c>
      <c r="R190" s="74" t="str">
        <f t="shared" si="48"/>
        <v/>
      </c>
      <c r="S190" s="13" t="str">
        <f t="shared" si="37"/>
        <v/>
      </c>
      <c r="T190" s="97" t="s">
        <v>6</v>
      </c>
      <c r="U190" s="13" t="str">
        <f t="shared" si="38"/>
        <v/>
      </c>
      <c r="V190" s="12" t="s">
        <v>6</v>
      </c>
      <c r="W190" s="13" t="str">
        <f t="shared" si="39"/>
        <v/>
      </c>
      <c r="X190" s="12" t="s">
        <v>6</v>
      </c>
      <c r="Y190" t="b">
        <f t="shared" si="40"/>
        <v>1</v>
      </c>
      <c r="Z190" s="31"/>
    </row>
    <row r="191" spans="1:26">
      <c r="A191" s="65">
        <v>1</v>
      </c>
      <c r="B191" s="67">
        <f t="shared" si="53"/>
        <v>44048.75</v>
      </c>
      <c r="C191" s="75">
        <f t="shared" si="49"/>
        <v>10331.532271958946</v>
      </c>
      <c r="D191" s="16"/>
      <c r="E191" s="77">
        <f t="shared" si="50"/>
        <v>435899.84321470989</v>
      </c>
      <c r="F191" s="74" t="str">
        <f t="shared" si="36"/>
        <v/>
      </c>
      <c r="G191" s="1">
        <f t="shared" si="41"/>
        <v>3575.2675328809232</v>
      </c>
      <c r="H191" s="1" t="str">
        <f t="shared" si="42"/>
        <v/>
      </c>
      <c r="I191" s="90">
        <f t="shared" si="43"/>
        <v>170164.0446130842</v>
      </c>
      <c r="J191" s="74" t="str">
        <f t="shared" si="44"/>
        <v/>
      </c>
      <c r="K191" s="1">
        <f t="shared" si="51"/>
        <v>6273.8571390125935</v>
      </c>
      <c r="L191" s="2"/>
      <c r="M191" s="7">
        <f t="shared" si="45"/>
        <v>246718.22845743599</v>
      </c>
      <c r="N191" s="74" t="str">
        <f t="shared" si="46"/>
        <v/>
      </c>
      <c r="O191" s="1">
        <f t="shared" si="52"/>
        <v>482.40760006548396</v>
      </c>
      <c r="P191" s="2"/>
      <c r="Q191" s="10">
        <f t="shared" si="47"/>
        <v>19017.5701441897</v>
      </c>
      <c r="R191" s="74" t="str">
        <f t="shared" si="48"/>
        <v/>
      </c>
      <c r="S191" s="13" t="str">
        <f t="shared" si="37"/>
        <v/>
      </c>
      <c r="T191" s="97" t="s">
        <v>6</v>
      </c>
      <c r="U191" s="13" t="str">
        <f t="shared" si="38"/>
        <v/>
      </c>
      <c r="V191" s="12" t="s">
        <v>6</v>
      </c>
      <c r="W191" s="13" t="str">
        <f t="shared" si="39"/>
        <v/>
      </c>
      <c r="X191" s="12" t="s">
        <v>6</v>
      </c>
      <c r="Y191" t="b">
        <f t="shared" si="40"/>
        <v>1</v>
      </c>
      <c r="Z191" s="31"/>
    </row>
    <row r="192" spans="1:26">
      <c r="A192" s="65">
        <v>1</v>
      </c>
      <c r="B192" s="67">
        <f t="shared" si="53"/>
        <v>44049.75</v>
      </c>
      <c r="C192" s="75">
        <f t="shared" si="49"/>
        <v>10535.642866064969</v>
      </c>
      <c r="D192" s="16"/>
      <c r="E192" s="77">
        <f t="shared" si="50"/>
        <v>446435.48608077486</v>
      </c>
      <c r="F192" s="74" t="str">
        <f t="shared" si="36"/>
        <v/>
      </c>
      <c r="G192" s="1">
        <f t="shared" si="41"/>
        <v>3635.0505522245012</v>
      </c>
      <c r="H192" s="1" t="str">
        <f t="shared" si="42"/>
        <v/>
      </c>
      <c r="I192" s="90">
        <f t="shared" si="43"/>
        <v>173799.09516530871</v>
      </c>
      <c r="J192" s="74" t="str">
        <f t="shared" si="44"/>
        <v/>
      </c>
      <c r="K192" s="1">
        <f t="shared" si="51"/>
        <v>6407.8795049571781</v>
      </c>
      <c r="L192" s="2"/>
      <c r="M192" s="7">
        <f t="shared" si="45"/>
        <v>253126.10796239317</v>
      </c>
      <c r="N192" s="74" t="str">
        <f t="shared" si="46"/>
        <v/>
      </c>
      <c r="O192" s="1">
        <f t="shared" si="52"/>
        <v>492.71280888326083</v>
      </c>
      <c r="P192" s="2"/>
      <c r="Q192" s="10">
        <f t="shared" si="47"/>
        <v>19510.282953072961</v>
      </c>
      <c r="R192" s="74" t="str">
        <f t="shared" si="48"/>
        <v/>
      </c>
      <c r="S192" s="13" t="str">
        <f t="shared" si="37"/>
        <v/>
      </c>
      <c r="T192" s="97" t="s">
        <v>6</v>
      </c>
      <c r="U192" s="13" t="str">
        <f t="shared" si="38"/>
        <v/>
      </c>
      <c r="V192" s="12" t="s">
        <v>6</v>
      </c>
      <c r="W192" s="13" t="str">
        <f t="shared" si="39"/>
        <v/>
      </c>
      <c r="X192" s="12" t="s">
        <v>6</v>
      </c>
      <c r="Y192" t="b">
        <f t="shared" si="40"/>
        <v>1</v>
      </c>
      <c r="Z192" s="31"/>
    </row>
    <row r="193" spans="1:26">
      <c r="A193" s="65">
        <v>1</v>
      </c>
      <c r="B193" s="67">
        <f t="shared" si="53"/>
        <v>44050.75</v>
      </c>
      <c r="C193" s="75">
        <f t="shared" si="49"/>
        <v>10742.302683030313</v>
      </c>
      <c r="D193" s="16"/>
      <c r="E193" s="77">
        <f t="shared" si="50"/>
        <v>457177.78876380518</v>
      </c>
      <c r="F193" s="74" t="str">
        <f t="shared" si="36"/>
        <v/>
      </c>
      <c r="G193" s="1">
        <f t="shared" si="41"/>
        <v>3695.0024395002829</v>
      </c>
      <c r="H193" s="1" t="str">
        <f t="shared" si="42"/>
        <v/>
      </c>
      <c r="I193" s="90">
        <f t="shared" si="43"/>
        <v>177494.09760480898</v>
      </c>
      <c r="J193" s="74" t="str">
        <f t="shared" si="44"/>
        <v/>
      </c>
      <c r="K193" s="1">
        <f t="shared" si="51"/>
        <v>6544.11226485918</v>
      </c>
      <c r="L193" s="2"/>
      <c r="M193" s="7">
        <f t="shared" si="45"/>
        <v>259670.22022725234</v>
      </c>
      <c r="N193" s="74" t="str">
        <f t="shared" si="46"/>
        <v/>
      </c>
      <c r="O193" s="1">
        <f t="shared" si="52"/>
        <v>503.1879786709116</v>
      </c>
      <c r="P193" s="2"/>
      <c r="Q193" s="10">
        <f t="shared" si="47"/>
        <v>20013.470931743872</v>
      </c>
      <c r="R193" s="74" t="str">
        <f t="shared" si="48"/>
        <v/>
      </c>
      <c r="S193" s="13" t="str">
        <f t="shared" si="37"/>
        <v/>
      </c>
      <c r="T193" s="97" t="s">
        <v>6</v>
      </c>
      <c r="U193" s="13" t="str">
        <f t="shared" si="38"/>
        <v/>
      </c>
      <c r="V193" s="12" t="s">
        <v>6</v>
      </c>
      <c r="W193" s="13" t="str">
        <f t="shared" si="39"/>
        <v/>
      </c>
      <c r="X193" s="12" t="s">
        <v>6</v>
      </c>
      <c r="Y193" t="b">
        <f t="shared" si="40"/>
        <v>1</v>
      </c>
      <c r="Z193" s="31"/>
    </row>
    <row r="194" spans="1:26">
      <c r="A194" s="65">
        <v>1</v>
      </c>
      <c r="B194" s="67">
        <f t="shared" si="53"/>
        <v>44051.75</v>
      </c>
      <c r="C194" s="75">
        <f t="shared" si="49"/>
        <v>10951.46977532818</v>
      </c>
      <c r="D194" s="16"/>
      <c r="E194" s="77">
        <f t="shared" si="50"/>
        <v>468129.25853913336</v>
      </c>
      <c r="F194" s="74" t="str">
        <f t="shared" si="36"/>
        <v/>
      </c>
      <c r="G194" s="1">
        <f t="shared" si="41"/>
        <v>3755.0764003217578</v>
      </c>
      <c r="H194" s="1" t="str">
        <f t="shared" si="42"/>
        <v/>
      </c>
      <c r="I194" s="90">
        <f t="shared" si="43"/>
        <v>181249.17400513074</v>
      </c>
      <c r="J194" s="74" t="str">
        <f t="shared" si="44"/>
        <v/>
      </c>
      <c r="K194" s="1">
        <f t="shared" si="51"/>
        <v>6682.5599195048126</v>
      </c>
      <c r="L194" s="2"/>
      <c r="M194" s="7">
        <f t="shared" si="45"/>
        <v>266352.78014675714</v>
      </c>
      <c r="N194" s="74" t="str">
        <f t="shared" si="46"/>
        <v/>
      </c>
      <c r="O194" s="1">
        <f t="shared" si="52"/>
        <v>513.83345550158208</v>
      </c>
      <c r="P194" s="2"/>
      <c r="Q194" s="10">
        <f t="shared" si="47"/>
        <v>20527.304387245455</v>
      </c>
      <c r="R194" s="74" t="str">
        <f t="shared" si="48"/>
        <v/>
      </c>
      <c r="S194" s="13" t="str">
        <f t="shared" si="37"/>
        <v/>
      </c>
      <c r="T194" s="97" t="s">
        <v>6</v>
      </c>
      <c r="U194" s="13" t="str">
        <f t="shared" si="38"/>
        <v/>
      </c>
      <c r="V194" s="12" t="s">
        <v>6</v>
      </c>
      <c r="W194" s="13" t="str">
        <f t="shared" si="39"/>
        <v/>
      </c>
      <c r="X194" s="12" t="s">
        <v>6</v>
      </c>
      <c r="Y194" t="b">
        <f t="shared" si="40"/>
        <v>1</v>
      </c>
      <c r="Z194" s="31"/>
    </row>
    <row r="195" spans="1:26">
      <c r="A195" s="65">
        <v>1</v>
      </c>
      <c r="B195" s="67">
        <f t="shared" si="53"/>
        <v>44052.75</v>
      </c>
      <c r="C195" s="75">
        <f t="shared" si="49"/>
        <v>11163.097646821523</v>
      </c>
      <c r="D195" s="16"/>
      <c r="E195" s="77">
        <f t="shared" si="50"/>
        <v>479292.35618595488</v>
      </c>
      <c r="F195" s="74" t="str">
        <f t="shared" si="36"/>
        <v/>
      </c>
      <c r="G195" s="1">
        <f t="shared" si="41"/>
        <v>3815.2230523883995</v>
      </c>
      <c r="H195" s="1" t="str">
        <f t="shared" si="42"/>
        <v/>
      </c>
      <c r="I195" s="90">
        <f t="shared" si="43"/>
        <v>185064.39705751915</v>
      </c>
      <c r="J195" s="74" t="str">
        <f t="shared" si="44"/>
        <v/>
      </c>
      <c r="K195" s="1">
        <f t="shared" si="51"/>
        <v>6823.2251489813334</v>
      </c>
      <c r="L195" s="2"/>
      <c r="M195" s="7">
        <f t="shared" si="45"/>
        <v>273176.00529573846</v>
      </c>
      <c r="N195" s="74" t="str">
        <f t="shared" si="46"/>
        <v/>
      </c>
      <c r="O195" s="1">
        <f t="shared" si="52"/>
        <v>524.64944545176263</v>
      </c>
      <c r="P195" s="2"/>
      <c r="Q195" s="10">
        <f t="shared" si="47"/>
        <v>21051.953832697218</v>
      </c>
      <c r="R195" s="74" t="str">
        <f t="shared" si="48"/>
        <v/>
      </c>
      <c r="S195" s="13" t="str">
        <f t="shared" si="37"/>
        <v/>
      </c>
      <c r="T195" s="97" t="s">
        <v>6</v>
      </c>
      <c r="U195" s="13" t="str">
        <f t="shared" si="38"/>
        <v/>
      </c>
      <c r="V195" s="12" t="s">
        <v>6</v>
      </c>
      <c r="W195" s="13" t="str">
        <f t="shared" si="39"/>
        <v/>
      </c>
      <c r="X195" s="12" t="s">
        <v>6</v>
      </c>
      <c r="Y195" t="b">
        <f t="shared" si="40"/>
        <v>1</v>
      </c>
      <c r="Z195" s="31"/>
    </row>
    <row r="196" spans="1:26">
      <c r="A196" s="65">
        <v>1</v>
      </c>
      <c r="B196" s="67">
        <f t="shared" si="53"/>
        <v>44053.75</v>
      </c>
      <c r="C196" s="75">
        <f t="shared" si="49"/>
        <v>11377.13508345274</v>
      </c>
      <c r="D196" s="16"/>
      <c r="E196" s="77">
        <f t="shared" si="50"/>
        <v>490669.49126940762</v>
      </c>
      <c r="F196" s="74" t="str">
        <f t="shared" si="36"/>
        <v/>
      </c>
      <c r="G196" s="1">
        <f t="shared" si="41"/>
        <v>3875.390361467907</v>
      </c>
      <c r="H196" s="1" t="str">
        <f t="shared" si="42"/>
        <v/>
      </c>
      <c r="I196" s="90">
        <f t="shared" si="43"/>
        <v>188939.78741898705</v>
      </c>
      <c r="J196" s="74" t="str">
        <f t="shared" si="44"/>
        <v/>
      </c>
      <c r="K196" s="1">
        <f t="shared" si="51"/>
        <v>6966.1087149017367</v>
      </c>
      <c r="L196" s="2"/>
      <c r="M196" s="7">
        <f t="shared" si="45"/>
        <v>280142.11401064019</v>
      </c>
      <c r="N196" s="74" t="str">
        <f t="shared" si="46"/>
        <v/>
      </c>
      <c r="O196" s="1">
        <f t="shared" si="52"/>
        <v>535.63600708317847</v>
      </c>
      <c r="P196" s="2"/>
      <c r="Q196" s="10">
        <f t="shared" si="47"/>
        <v>21587.589839780398</v>
      </c>
      <c r="R196" s="74" t="str">
        <f t="shared" si="48"/>
        <v/>
      </c>
      <c r="S196" s="13" t="str">
        <f t="shared" si="37"/>
        <v/>
      </c>
      <c r="T196" s="97" t="s">
        <v>6</v>
      </c>
      <c r="U196" s="13" t="str">
        <f t="shared" si="38"/>
        <v/>
      </c>
      <c r="V196" s="12" t="s">
        <v>6</v>
      </c>
      <c r="W196" s="13" t="str">
        <f t="shared" si="39"/>
        <v/>
      </c>
      <c r="X196" s="12" t="s">
        <v>6</v>
      </c>
      <c r="Y196" t="b">
        <f t="shared" si="40"/>
        <v>1</v>
      </c>
      <c r="Z196" s="31"/>
    </row>
    <row r="197" spans="1:26">
      <c r="A197" s="65">
        <v>1</v>
      </c>
      <c r="B197" s="67">
        <f t="shared" si="53"/>
        <v>44054.75</v>
      </c>
      <c r="C197" s="75">
        <f t="shared" si="49"/>
        <v>11593.525983635103</v>
      </c>
      <c r="D197" s="16"/>
      <c r="E197" s="77">
        <f t="shared" si="50"/>
        <v>502263.01725304272</v>
      </c>
      <c r="F197" s="74" t="str">
        <f t="shared" si="36"/>
        <v/>
      </c>
      <c r="G197" s="1">
        <f t="shared" si="41"/>
        <v>3935.5235795370277</v>
      </c>
      <c r="H197" s="1" t="str">
        <f t="shared" si="42"/>
        <v/>
      </c>
      <c r="I197" s="90">
        <f t="shared" si="43"/>
        <v>192875.31099852407</v>
      </c>
      <c r="J197" s="74" t="str">
        <f t="shared" si="44"/>
        <v/>
      </c>
      <c r="K197" s="1">
        <f t="shared" si="51"/>
        <v>7111.2093603487374</v>
      </c>
      <c r="L197" s="2"/>
      <c r="M197" s="7">
        <f t="shared" si="45"/>
        <v>287253.32337098895</v>
      </c>
      <c r="N197" s="74" t="str">
        <f t="shared" si="46"/>
        <v/>
      </c>
      <c r="O197" s="1">
        <f t="shared" si="52"/>
        <v>546.79304374931087</v>
      </c>
      <c r="P197" s="2"/>
      <c r="Q197" s="10">
        <f t="shared" si="47"/>
        <v>22134.38288352971</v>
      </c>
      <c r="R197" s="74" t="str">
        <f t="shared" si="48"/>
        <v/>
      </c>
      <c r="S197" s="13" t="str">
        <f t="shared" si="37"/>
        <v/>
      </c>
      <c r="T197" s="97" t="s">
        <v>6</v>
      </c>
      <c r="U197" s="13" t="str">
        <f t="shared" si="38"/>
        <v/>
      </c>
      <c r="V197" s="12" t="s">
        <v>6</v>
      </c>
      <c r="W197" s="13" t="str">
        <f t="shared" si="39"/>
        <v/>
      </c>
      <c r="X197" s="12" t="s">
        <v>6</v>
      </c>
      <c r="Y197" t="b">
        <f t="shared" si="40"/>
        <v>1</v>
      </c>
      <c r="Z197" s="31"/>
    </row>
    <row r="198" spans="1:26">
      <c r="A198" s="65">
        <v>1</v>
      </c>
      <c r="B198" s="67">
        <f t="shared" si="53"/>
        <v>44055.75</v>
      </c>
      <c r="C198" s="75">
        <f t="shared" si="49"/>
        <v>11812.209188812471</v>
      </c>
      <c r="D198" s="16"/>
      <c r="E198" s="77">
        <f t="shared" si="50"/>
        <v>514075.22644185519</v>
      </c>
      <c r="F198" s="74" t="str">
        <f t="shared" si="36"/>
        <v/>
      </c>
      <c r="G198" s="1">
        <f t="shared" si="41"/>
        <v>3995.5651854476087</v>
      </c>
      <c r="H198" s="1" t="str">
        <f t="shared" si="42"/>
        <v/>
      </c>
      <c r="I198" s="90">
        <f t="shared" si="43"/>
        <v>196870.87618397168</v>
      </c>
      <c r="J198" s="74" t="str">
        <f t="shared" si="44"/>
        <v/>
      </c>
      <c r="K198" s="1">
        <f t="shared" si="51"/>
        <v>7258.5237076311432</v>
      </c>
      <c r="L198" s="2"/>
      <c r="M198" s="7">
        <f t="shared" si="45"/>
        <v>294511.84707862011</v>
      </c>
      <c r="N198" s="74" t="str">
        <f t="shared" si="46"/>
        <v/>
      </c>
      <c r="O198" s="1">
        <f t="shared" si="52"/>
        <v>558.12029573371024</v>
      </c>
      <c r="P198" s="2"/>
      <c r="Q198" s="10">
        <f t="shared" si="47"/>
        <v>22692.503179263422</v>
      </c>
      <c r="R198" s="74" t="str">
        <f t="shared" si="48"/>
        <v/>
      </c>
      <c r="S198" s="13" t="str">
        <f t="shared" si="37"/>
        <v/>
      </c>
      <c r="T198" s="97" t="s">
        <v>6</v>
      </c>
      <c r="U198" s="13" t="str">
        <f t="shared" si="38"/>
        <v/>
      </c>
      <c r="V198" s="12" t="s">
        <v>6</v>
      </c>
      <c r="W198" s="13" t="str">
        <f t="shared" si="39"/>
        <v/>
      </c>
      <c r="X198" s="12" t="s">
        <v>6</v>
      </c>
      <c r="Y198" t="b">
        <f t="shared" si="40"/>
        <v>1</v>
      </c>
      <c r="Z198" s="31"/>
    </row>
    <row r="199" spans="1:26">
      <c r="A199" s="65">
        <v>1</v>
      </c>
      <c r="B199" s="67">
        <f t="shared" si="53"/>
        <v>44056.75</v>
      </c>
      <c r="C199" s="75">
        <f t="shared" si="49"/>
        <v>12033.118314694962</v>
      </c>
      <c r="D199" s="16"/>
      <c r="E199" s="77">
        <f t="shared" si="50"/>
        <v>526108.34475655016</v>
      </c>
      <c r="F199" s="74" t="str">
        <f t="shared" si="36"/>
        <v/>
      </c>
      <c r="G199" s="1">
        <f t="shared" si="41"/>
        <v>4055.454828506593</v>
      </c>
      <c r="H199" s="1" t="str">
        <f t="shared" si="42"/>
        <v/>
      </c>
      <c r="I199" s="90">
        <f t="shared" si="43"/>
        <v>200926.33101247827</v>
      </c>
      <c r="J199" s="74" t="str">
        <f t="shared" si="44"/>
        <v/>
      </c>
      <c r="K199" s="1">
        <f t="shared" si="51"/>
        <v>7408.0461539600474</v>
      </c>
      <c r="L199" s="2"/>
      <c r="M199" s="7">
        <f t="shared" si="45"/>
        <v>301919.89323258016</v>
      </c>
      <c r="N199" s="74" t="str">
        <f t="shared" si="46"/>
        <v/>
      </c>
      <c r="O199" s="1">
        <f t="shared" si="52"/>
        <v>569.61733222836006</v>
      </c>
      <c r="P199" s="2"/>
      <c r="Q199" s="10">
        <f t="shared" si="47"/>
        <v>23262.120511491783</v>
      </c>
      <c r="R199" s="74" t="str">
        <f t="shared" si="48"/>
        <v/>
      </c>
      <c r="S199" s="13" t="str">
        <f t="shared" si="37"/>
        <v/>
      </c>
      <c r="T199" s="97" t="s">
        <v>6</v>
      </c>
      <c r="U199" s="13" t="str">
        <f t="shared" si="38"/>
        <v/>
      </c>
      <c r="V199" s="12" t="s">
        <v>6</v>
      </c>
      <c r="W199" s="13" t="str">
        <f t="shared" si="39"/>
        <v/>
      </c>
      <c r="X199" s="12" t="s">
        <v>6</v>
      </c>
      <c r="Y199" t="b">
        <f t="shared" si="40"/>
        <v>1</v>
      </c>
      <c r="Z199" s="31"/>
    </row>
    <row r="200" spans="1:26">
      <c r="A200" s="65">
        <v>1</v>
      </c>
      <c r="B200" s="67">
        <f t="shared" si="53"/>
        <v>44057.75</v>
      </c>
      <c r="C200" s="75">
        <f t="shared" si="49"/>
        <v>12256.181583709782</v>
      </c>
      <c r="D200" s="16"/>
      <c r="E200" s="77">
        <f t="shared" si="50"/>
        <v>538364.52634025994</v>
      </c>
      <c r="F200" s="74" t="str">
        <f t="shared" si="36"/>
        <v/>
      </c>
      <c r="G200" s="1">
        <f t="shared" si="41"/>
        <v>4115.1292753807975</v>
      </c>
      <c r="H200" s="1" t="str">
        <f t="shared" si="42"/>
        <v/>
      </c>
      <c r="I200" s="90">
        <f t="shared" si="43"/>
        <v>205041.46028785908</v>
      </c>
      <c r="J200" s="74" t="str">
        <f t="shared" si="44"/>
        <v/>
      </c>
      <c r="K200" s="1">
        <f t="shared" si="51"/>
        <v>7559.768765167435</v>
      </c>
      <c r="L200" s="2"/>
      <c r="M200" s="7">
        <f t="shared" si="45"/>
        <v>309479.66199774761</v>
      </c>
      <c r="N200" s="74" t="str">
        <f t="shared" si="46"/>
        <v/>
      </c>
      <c r="O200" s="1">
        <f t="shared" si="52"/>
        <v>581.28354316151876</v>
      </c>
      <c r="P200" s="2"/>
      <c r="Q200" s="10">
        <f t="shared" si="47"/>
        <v>23843.404054653303</v>
      </c>
      <c r="R200" s="74" t="str">
        <f t="shared" si="48"/>
        <v/>
      </c>
      <c r="S200" s="13" t="str">
        <f t="shared" si="37"/>
        <v/>
      </c>
      <c r="T200" s="97" t="s">
        <v>6</v>
      </c>
      <c r="U200" s="13" t="str">
        <f t="shared" si="38"/>
        <v/>
      </c>
      <c r="V200" s="12" t="s">
        <v>6</v>
      </c>
      <c r="W200" s="13" t="str">
        <f t="shared" si="39"/>
        <v/>
      </c>
      <c r="X200" s="12" t="s">
        <v>6</v>
      </c>
      <c r="Y200" t="b">
        <f t="shared" si="40"/>
        <v>1</v>
      </c>
      <c r="Z200" s="31"/>
    </row>
    <row r="201" spans="1:26">
      <c r="A201" s="65">
        <v>1</v>
      </c>
      <c r="B201" s="67">
        <f t="shared" si="53"/>
        <v>44058.75</v>
      </c>
      <c r="C201" s="75">
        <f t="shared" si="49"/>
        <v>12481.321659251233</v>
      </c>
      <c r="D201" s="16"/>
      <c r="E201" s="77">
        <f t="shared" si="50"/>
        <v>550845.84799951117</v>
      </c>
      <c r="F201" s="74" t="str">
        <f t="shared" si="36"/>
        <v/>
      </c>
      <c r="G201" s="1">
        <f t="shared" si="41"/>
        <v>4174.5223607596772</v>
      </c>
      <c r="H201" s="1" t="str">
        <f t="shared" si="42"/>
        <v/>
      </c>
      <c r="I201" s="90">
        <f t="shared" si="43"/>
        <v>209215.98264861875</v>
      </c>
      <c r="J201" s="74" t="str">
        <f t="shared" si="44"/>
        <v/>
      </c>
      <c r="K201" s="1">
        <f t="shared" si="51"/>
        <v>7713.6811676057469</v>
      </c>
      <c r="L201" s="2"/>
      <c r="M201" s="7">
        <f t="shared" si="45"/>
        <v>317193.34316535335</v>
      </c>
      <c r="N201" s="74" t="str">
        <f t="shared" si="46"/>
        <v/>
      </c>
      <c r="O201" s="1">
        <f t="shared" si="52"/>
        <v>593.11813088569261</v>
      </c>
      <c r="P201" s="2"/>
      <c r="Q201" s="10">
        <f t="shared" si="47"/>
        <v>24436.522185538997</v>
      </c>
      <c r="R201" s="74" t="str">
        <f t="shared" si="48"/>
        <v/>
      </c>
      <c r="S201" s="13" t="str">
        <f t="shared" si="37"/>
        <v/>
      </c>
      <c r="T201" s="97" t="s">
        <v>6</v>
      </c>
      <c r="U201" s="13" t="str">
        <f t="shared" si="38"/>
        <v/>
      </c>
      <c r="V201" s="12" t="s">
        <v>6</v>
      </c>
      <c r="W201" s="13" t="str">
        <f t="shared" si="39"/>
        <v/>
      </c>
      <c r="X201" s="12" t="s">
        <v>6</v>
      </c>
      <c r="Y201" t="b">
        <f t="shared" si="40"/>
        <v>1</v>
      </c>
      <c r="Z201" s="31"/>
    </row>
    <row r="202" spans="1:26">
      <c r="A202" s="65">
        <v>1</v>
      </c>
      <c r="B202" s="67">
        <f t="shared" si="53"/>
        <v>44059.75</v>
      </c>
      <c r="C202" s="75">
        <f t="shared" si="49"/>
        <v>12708.455482352874</v>
      </c>
      <c r="D202" s="16"/>
      <c r="E202" s="77">
        <f t="shared" si="50"/>
        <v>563554.30348186404</v>
      </c>
      <c r="F202" s="74" t="str">
        <f t="shared" si="36"/>
        <v/>
      </c>
      <c r="G202" s="1">
        <f t="shared" si="41"/>
        <v>4233.5649422315664</v>
      </c>
      <c r="H202" s="1" t="str">
        <f t="shared" si="42"/>
        <v/>
      </c>
      <c r="I202" s="90">
        <f t="shared" si="43"/>
        <v>213449.54759085033</v>
      </c>
      <c r="J202" s="74" t="str">
        <f t="shared" si="44"/>
        <v/>
      </c>
      <c r="K202" s="1">
        <f t="shared" si="51"/>
        <v>7869.7704383837563</v>
      </c>
      <c r="L202" s="2"/>
      <c r="M202" s="7">
        <f t="shared" si="45"/>
        <v>325063.11360373709</v>
      </c>
      <c r="N202" s="74" t="str">
        <f t="shared" si="46"/>
        <v/>
      </c>
      <c r="O202" s="1">
        <f t="shared" si="52"/>
        <v>605.12010173768454</v>
      </c>
      <c r="P202" s="2"/>
      <c r="Q202" s="10">
        <f t="shared" si="47"/>
        <v>25041.642287276682</v>
      </c>
      <c r="R202" s="74" t="str">
        <f t="shared" si="48"/>
        <v/>
      </c>
      <c r="S202" s="13" t="str">
        <f t="shared" si="37"/>
        <v/>
      </c>
      <c r="T202" s="97" t="s">
        <v>6</v>
      </c>
      <c r="U202" s="13" t="str">
        <f t="shared" si="38"/>
        <v/>
      </c>
      <c r="V202" s="12" t="s">
        <v>6</v>
      </c>
      <c r="W202" s="13" t="str">
        <f t="shared" si="39"/>
        <v/>
      </c>
      <c r="X202" s="12" t="s">
        <v>6</v>
      </c>
      <c r="Y202" t="b">
        <f t="shared" si="40"/>
        <v>1</v>
      </c>
      <c r="Z202" s="31"/>
    </row>
    <row r="203" spans="1:26">
      <c r="A203" s="65">
        <v>1</v>
      </c>
      <c r="B203" s="67">
        <f t="shared" si="53"/>
        <v>44060.75</v>
      </c>
      <c r="C203" s="75">
        <f t="shared" si="49"/>
        <v>12937.49411144678</v>
      </c>
      <c r="D203" s="16"/>
      <c r="E203" s="77">
        <f t="shared" si="50"/>
        <v>576491.79759331082</v>
      </c>
      <c r="F203" s="74" t="str">
        <f t="shared" si="36"/>
        <v/>
      </c>
      <c r="G203" s="1">
        <f t="shared" si="41"/>
        <v>4292.1848598509769</v>
      </c>
      <c r="H203" s="1" t="str">
        <f t="shared" si="42"/>
        <v/>
      </c>
      <c r="I203" s="90">
        <f t="shared" si="43"/>
        <v>217741.7324507013</v>
      </c>
      <c r="J203" s="74" t="str">
        <f t="shared" si="44"/>
        <v/>
      </c>
      <c r="K203" s="1">
        <f t="shared" si="51"/>
        <v>8028.0209941117155</v>
      </c>
      <c r="L203" s="2"/>
      <c r="M203" s="7">
        <f t="shared" si="45"/>
        <v>333091.13459784881</v>
      </c>
      <c r="N203" s="74" t="str">
        <f t="shared" si="46"/>
        <v/>
      </c>
      <c r="O203" s="1">
        <f t="shared" si="52"/>
        <v>617.28825748401846</v>
      </c>
      <c r="P203" s="2"/>
      <c r="Q203" s="10">
        <f t="shared" si="47"/>
        <v>25658.9305447607</v>
      </c>
      <c r="R203" s="74" t="str">
        <f t="shared" si="48"/>
        <v/>
      </c>
      <c r="S203" s="13" t="str">
        <f t="shared" si="37"/>
        <v/>
      </c>
      <c r="T203" s="97" t="s">
        <v>6</v>
      </c>
      <c r="U203" s="13" t="str">
        <f t="shared" si="38"/>
        <v/>
      </c>
      <c r="V203" s="12" t="s">
        <v>6</v>
      </c>
      <c r="W203" s="13" t="str">
        <f t="shared" si="39"/>
        <v/>
      </c>
      <c r="X203" s="12" t="s">
        <v>6</v>
      </c>
      <c r="Y203" t="b">
        <f t="shared" si="40"/>
        <v>1</v>
      </c>
      <c r="Z203" s="31"/>
    </row>
    <row r="204" spans="1:26">
      <c r="A204" s="65">
        <v>1</v>
      </c>
      <c r="B204" s="67">
        <f t="shared" si="53"/>
        <v>44061.75</v>
      </c>
      <c r="C204" s="75">
        <f t="shared" si="49"/>
        <v>13168.342565910309</v>
      </c>
      <c r="D204" s="16"/>
      <c r="E204" s="77">
        <f t="shared" si="50"/>
        <v>589660.14015922113</v>
      </c>
      <c r="F204" s="74" t="str">
        <f t="shared" si="36"/>
        <v/>
      </c>
      <c r="G204" s="1">
        <f t="shared" si="41"/>
        <v>4350.3069008966095</v>
      </c>
      <c r="H204" s="1" t="str">
        <f t="shared" si="42"/>
        <v/>
      </c>
      <c r="I204" s="90">
        <f t="shared" si="43"/>
        <v>222092.03935159789</v>
      </c>
      <c r="J204" s="74" t="str">
        <f t="shared" si="44"/>
        <v/>
      </c>
      <c r="K204" s="1">
        <f t="shared" si="51"/>
        <v>8188.4144783471465</v>
      </c>
      <c r="L204" s="2"/>
      <c r="M204" s="7">
        <f t="shared" si="45"/>
        <v>341279.54907619598</v>
      </c>
      <c r="N204" s="74" t="str">
        <f t="shared" si="46"/>
        <v/>
      </c>
      <c r="O204" s="1">
        <f t="shared" si="52"/>
        <v>629.62118666645324</v>
      </c>
      <c r="P204" s="2"/>
      <c r="Q204" s="10">
        <f t="shared" si="47"/>
        <v>26288.551731427153</v>
      </c>
      <c r="R204" s="74" t="str">
        <f t="shared" si="48"/>
        <v/>
      </c>
      <c r="S204" s="13" t="str">
        <f t="shared" si="37"/>
        <v/>
      </c>
      <c r="T204" s="97" t="s">
        <v>6</v>
      </c>
      <c r="U204" s="13" t="str">
        <f t="shared" si="38"/>
        <v/>
      </c>
      <c r="V204" s="12" t="s">
        <v>6</v>
      </c>
      <c r="W204" s="13" t="str">
        <f t="shared" si="39"/>
        <v/>
      </c>
      <c r="X204" s="12" t="s">
        <v>6</v>
      </c>
      <c r="Y204" t="b">
        <f t="shared" si="40"/>
        <v>1</v>
      </c>
      <c r="Z204" s="31"/>
    </row>
    <row r="205" spans="1:26">
      <c r="A205" s="65">
        <v>1</v>
      </c>
      <c r="B205" s="67">
        <f t="shared" si="53"/>
        <v>44062.75</v>
      </c>
      <c r="C205" s="75">
        <f t="shared" si="49"/>
        <v>13400.899674156448</v>
      </c>
      <c r="D205" s="16"/>
      <c r="E205" s="77">
        <f t="shared" si="50"/>
        <v>603061.03983337758</v>
      </c>
      <c r="F205" s="74" t="str">
        <f t="shared" si="36"/>
        <v/>
      </c>
      <c r="G205" s="1">
        <f t="shared" si="41"/>
        <v>4407.8527703409218</v>
      </c>
      <c r="H205" s="1" t="str">
        <f t="shared" si="42"/>
        <v/>
      </c>
      <c r="I205" s="90">
        <f t="shared" si="43"/>
        <v>226499.89212193881</v>
      </c>
      <c r="J205" s="74" t="str">
        <f t="shared" si="44"/>
        <v/>
      </c>
      <c r="K205" s="1">
        <f t="shared" si="51"/>
        <v>8350.9296479518616</v>
      </c>
      <c r="L205" s="2"/>
      <c r="M205" s="7">
        <f t="shared" si="45"/>
        <v>349630.47872414783</v>
      </c>
      <c r="N205" s="74" t="str">
        <f t="shared" si="46"/>
        <v/>
      </c>
      <c r="O205" s="1">
        <f t="shared" si="52"/>
        <v>642.11725586378031</v>
      </c>
      <c r="P205" s="2"/>
      <c r="Q205" s="10">
        <f t="shared" si="47"/>
        <v>26930.668987290934</v>
      </c>
      <c r="R205" s="74" t="str">
        <f t="shared" si="48"/>
        <v/>
      </c>
      <c r="S205" s="13" t="str">
        <f t="shared" si="37"/>
        <v/>
      </c>
      <c r="T205" s="97" t="s">
        <v>6</v>
      </c>
      <c r="U205" s="13" t="str">
        <f t="shared" si="38"/>
        <v/>
      </c>
      <c r="V205" s="12" t="s">
        <v>6</v>
      </c>
      <c r="W205" s="13" t="str">
        <f t="shared" si="39"/>
        <v/>
      </c>
      <c r="X205" s="12" t="s">
        <v>6</v>
      </c>
      <c r="Y205" t="b">
        <f t="shared" si="40"/>
        <v>1</v>
      </c>
      <c r="Z205" s="31"/>
    </row>
    <row r="206" spans="1:26">
      <c r="A206" s="65">
        <v>1</v>
      </c>
      <c r="B206" s="67">
        <f t="shared" si="53"/>
        <v>44063.75</v>
      </c>
      <c r="C206" s="75">
        <f t="shared" si="49"/>
        <v>13635.057927051559</v>
      </c>
      <c r="D206" s="16"/>
      <c r="E206" s="77">
        <f t="shared" si="50"/>
        <v>616696.09776042914</v>
      </c>
      <c r="F206" s="74" t="str">
        <f t="shared" si="36"/>
        <v/>
      </c>
      <c r="G206" s="1">
        <f t="shared" si="41"/>
        <v>4464.7410675730807</v>
      </c>
      <c r="H206" s="1" t="str">
        <f t="shared" si="42"/>
        <v/>
      </c>
      <c r="I206" s="90">
        <f t="shared" si="43"/>
        <v>230964.63318951189</v>
      </c>
      <c r="J206" s="74" t="str">
        <f t="shared" si="44"/>
        <v/>
      </c>
      <c r="K206" s="1">
        <f t="shared" si="51"/>
        <v>8515.5422585907745</v>
      </c>
      <c r="L206" s="2"/>
      <c r="M206" s="7">
        <f t="shared" si="45"/>
        <v>358146.02098273858</v>
      </c>
      <c r="N206" s="74" t="str">
        <f t="shared" si="46"/>
        <v/>
      </c>
      <c r="O206" s="1">
        <f t="shared" si="52"/>
        <v>654.7746008876311</v>
      </c>
      <c r="P206" s="2"/>
      <c r="Q206" s="10">
        <f t="shared" si="47"/>
        <v>27585.443588178565</v>
      </c>
      <c r="R206" s="74" t="str">
        <f t="shared" si="48"/>
        <v/>
      </c>
      <c r="S206" s="13" t="str">
        <f t="shared" si="37"/>
        <v/>
      </c>
      <c r="T206" s="97" t="s">
        <v>6</v>
      </c>
      <c r="U206" s="13" t="str">
        <f t="shared" si="38"/>
        <v/>
      </c>
      <c r="V206" s="12" t="s">
        <v>6</v>
      </c>
      <c r="W206" s="13" t="str">
        <f t="shared" si="39"/>
        <v/>
      </c>
      <c r="X206" s="12" t="s">
        <v>6</v>
      </c>
      <c r="Y206" t="b">
        <f t="shared" si="40"/>
        <v>1</v>
      </c>
      <c r="Z206" s="31"/>
    </row>
    <row r="207" spans="1:26">
      <c r="A207" s="65">
        <v>1</v>
      </c>
      <c r="B207" s="67">
        <f t="shared" si="53"/>
        <v>44064.75</v>
      </c>
      <c r="C207" s="75">
        <f t="shared" si="49"/>
        <v>13870.703337492188</v>
      </c>
      <c r="D207" s="16"/>
      <c r="E207" s="77">
        <f t="shared" si="50"/>
        <v>630566.80109792133</v>
      </c>
      <c r="F207" s="74" t="str">
        <f t="shared" si="36"/>
        <v/>
      </c>
      <c r="G207" s="1">
        <f t="shared" si="41"/>
        <v>4520.8872699369686</v>
      </c>
      <c r="H207" s="1" t="str">
        <f t="shared" si="42"/>
        <v/>
      </c>
      <c r="I207" s="90">
        <f t="shared" si="43"/>
        <v>235485.52045944886</v>
      </c>
      <c r="J207" s="74" t="str">
        <f t="shared" si="44"/>
        <v/>
      </c>
      <c r="K207" s="1">
        <f t="shared" si="51"/>
        <v>8682.2249496237546</v>
      </c>
      <c r="L207" s="2"/>
      <c r="M207" s="7">
        <f t="shared" si="45"/>
        <v>366828.24593236233</v>
      </c>
      <c r="N207" s="74" t="str">
        <f t="shared" si="46"/>
        <v/>
      </c>
      <c r="O207" s="1">
        <f t="shared" si="52"/>
        <v>667.59111793161526</v>
      </c>
      <c r="P207" s="2"/>
      <c r="Q207" s="10">
        <f t="shared" si="47"/>
        <v>28253.034706110178</v>
      </c>
      <c r="R207" s="74" t="str">
        <f t="shared" si="48"/>
        <v/>
      </c>
      <c r="S207" s="13" t="str">
        <f t="shared" si="37"/>
        <v/>
      </c>
      <c r="T207" s="97" t="s">
        <v>6</v>
      </c>
      <c r="U207" s="13" t="str">
        <f t="shared" si="38"/>
        <v/>
      </c>
      <c r="V207" s="12" t="s">
        <v>6</v>
      </c>
      <c r="W207" s="13" t="str">
        <f t="shared" si="39"/>
        <v/>
      </c>
      <c r="X207" s="12" t="s">
        <v>6</v>
      </c>
      <c r="Y207" t="b">
        <f t="shared" si="40"/>
        <v>1</v>
      </c>
      <c r="Z207" s="31"/>
    </row>
    <row r="208" spans="1:26">
      <c r="A208" s="65">
        <v>1</v>
      </c>
      <c r="B208" s="67">
        <f t="shared" si="53"/>
        <v>44065.75</v>
      </c>
      <c r="C208" s="75">
        <f t="shared" si="49"/>
        <v>14107.715307022911</v>
      </c>
      <c r="D208" s="16"/>
      <c r="E208" s="77">
        <f t="shared" si="50"/>
        <v>644674.51640494424</v>
      </c>
      <c r="F208" s="74" t="str">
        <f t="shared" si="36"/>
        <v/>
      </c>
      <c r="G208" s="1">
        <f t="shared" si="41"/>
        <v>4576.203723664984</v>
      </c>
      <c r="H208" s="1" t="str">
        <f t="shared" si="42"/>
        <v/>
      </c>
      <c r="I208" s="90">
        <f t="shared" si="43"/>
        <v>240061.72418311384</v>
      </c>
      <c r="J208" s="74" t="str">
        <f t="shared" si="44"/>
        <v/>
      </c>
      <c r="K208" s="1">
        <f t="shared" si="51"/>
        <v>8850.9471286632397</v>
      </c>
      <c r="L208" s="2"/>
      <c r="M208" s="7">
        <f t="shared" si="45"/>
        <v>375679.19306102558</v>
      </c>
      <c r="N208" s="74" t="str">
        <f t="shared" si="46"/>
        <v/>
      </c>
      <c r="O208" s="1">
        <f t="shared" si="52"/>
        <v>680.56445469475784</v>
      </c>
      <c r="P208" s="2"/>
      <c r="Q208" s="10">
        <f t="shared" si="47"/>
        <v>28933.599160804937</v>
      </c>
      <c r="R208" s="74" t="str">
        <f t="shared" si="48"/>
        <v/>
      </c>
      <c r="S208" s="13" t="str">
        <f t="shared" si="37"/>
        <v/>
      </c>
      <c r="T208" s="97" t="s">
        <v>6</v>
      </c>
      <c r="U208" s="13" t="str">
        <f t="shared" si="38"/>
        <v/>
      </c>
      <c r="V208" s="12" t="s">
        <v>6</v>
      </c>
      <c r="W208" s="13" t="str">
        <f t="shared" si="39"/>
        <v/>
      </c>
      <c r="X208" s="12" t="s">
        <v>6</v>
      </c>
      <c r="Y208" t="b">
        <f t="shared" si="40"/>
        <v>1</v>
      </c>
      <c r="Z208" s="31"/>
    </row>
    <row r="209" spans="1:26">
      <c r="A209" s="65">
        <v>1</v>
      </c>
      <c r="B209" s="67">
        <f t="shared" si="53"/>
        <v>44066.75</v>
      </c>
      <c r="C209" s="75">
        <f t="shared" si="49"/>
        <v>14345.966500400216</v>
      </c>
      <c r="D209" s="16"/>
      <c r="E209" s="77">
        <f t="shared" si="50"/>
        <v>659020.48290534446</v>
      </c>
      <c r="F209" s="74" t="str">
        <f t="shared" si="36"/>
        <v/>
      </c>
      <c r="G209" s="1">
        <f t="shared" si="41"/>
        <v>4630.599642805968</v>
      </c>
      <c r="H209" s="1" t="str">
        <f t="shared" si="42"/>
        <v/>
      </c>
      <c r="I209" s="90">
        <f t="shared" si="43"/>
        <v>244692.3238259198</v>
      </c>
      <c r="J209" s="74" t="str">
        <f t="shared" si="44"/>
        <v/>
      </c>
      <c r="K209" s="1">
        <f t="shared" si="51"/>
        <v>9021.6748560922897</v>
      </c>
      <c r="L209" s="2"/>
      <c r="M209" s="7">
        <f t="shared" si="45"/>
        <v>384700.8679171179</v>
      </c>
      <c r="N209" s="74" t="str">
        <f t="shared" si="46"/>
        <v/>
      </c>
      <c r="O209" s="1">
        <f t="shared" si="52"/>
        <v>693.69200150189545</v>
      </c>
      <c r="P209" s="2"/>
      <c r="Q209" s="10">
        <f t="shared" si="47"/>
        <v>29627.291162306832</v>
      </c>
      <c r="R209" s="74" t="str">
        <f t="shared" si="48"/>
        <v/>
      </c>
      <c r="S209" s="13" t="str">
        <f t="shared" si="37"/>
        <v/>
      </c>
      <c r="T209" s="97" t="s">
        <v>6</v>
      </c>
      <c r="U209" s="13" t="str">
        <f t="shared" si="38"/>
        <v/>
      </c>
      <c r="V209" s="12" t="s">
        <v>6</v>
      </c>
      <c r="W209" s="13" t="str">
        <f t="shared" si="39"/>
        <v/>
      </c>
      <c r="X209" s="12" t="s">
        <v>6</v>
      </c>
      <c r="Y209" t="b">
        <f t="shared" si="40"/>
        <v>1</v>
      </c>
      <c r="Z209" s="31"/>
    </row>
    <row r="210" spans="1:26">
      <c r="A210" s="65">
        <v>1</v>
      </c>
      <c r="B210" s="67">
        <f t="shared" si="53"/>
        <v>44067.75</v>
      </c>
      <c r="C210" s="75">
        <f t="shared" si="49"/>
        <v>14585.322729067761</v>
      </c>
      <c r="D210" s="16"/>
      <c r="E210" s="77">
        <f t="shared" si="50"/>
        <v>673605.80563441222</v>
      </c>
      <c r="F210" s="74" t="str">
        <f t="shared" si="36"/>
        <v/>
      </c>
      <c r="G210" s="1">
        <f t="shared" si="41"/>
        <v>4683.9811167617472</v>
      </c>
      <c r="H210" s="1" t="str">
        <f t="shared" si="42"/>
        <v/>
      </c>
      <c r="I210" s="90">
        <f t="shared" si="43"/>
        <v>249376.30494268154</v>
      </c>
      <c r="J210" s="74" t="str">
        <f t="shared" si="44"/>
        <v/>
      </c>
      <c r="K210" s="1">
        <f t="shared" si="51"/>
        <v>9194.3707298605386</v>
      </c>
      <c r="L210" s="2"/>
      <c r="M210" s="7">
        <f t="shared" si="45"/>
        <v>393895.23864697845</v>
      </c>
      <c r="N210" s="74" t="str">
        <f t="shared" si="46"/>
        <v/>
      </c>
      <c r="O210" s="1">
        <f t="shared" si="52"/>
        <v>706.97088244543954</v>
      </c>
      <c r="P210" s="2"/>
      <c r="Q210" s="10">
        <f t="shared" si="47"/>
        <v>30334.262044752271</v>
      </c>
      <c r="R210" s="74" t="str">
        <f t="shared" si="48"/>
        <v/>
      </c>
      <c r="S210" s="13" t="str">
        <f t="shared" si="37"/>
        <v/>
      </c>
      <c r="T210" s="97" t="s">
        <v>6</v>
      </c>
      <c r="U210" s="13" t="str">
        <f t="shared" si="38"/>
        <v/>
      </c>
      <c r="V210" s="12" t="s">
        <v>6</v>
      </c>
      <c r="W210" s="13" t="str">
        <f t="shared" si="39"/>
        <v/>
      </c>
      <c r="X210" s="12" t="s">
        <v>6</v>
      </c>
      <c r="Y210" t="b">
        <f t="shared" si="40"/>
        <v>1</v>
      </c>
      <c r="Z210" s="31"/>
    </row>
    <row r="211" spans="1:26">
      <c r="A211" s="65">
        <v>1</v>
      </c>
      <c r="B211" s="67">
        <f t="shared" si="53"/>
        <v>44068.75</v>
      </c>
      <c r="C211" s="75">
        <f t="shared" si="49"/>
        <v>14825.642844534595</v>
      </c>
      <c r="D211" s="16"/>
      <c r="E211" s="77">
        <f t="shared" si="50"/>
        <v>688431.44847894681</v>
      </c>
      <c r="F211" s="74" t="str">
        <f t="shared" si="36"/>
        <v/>
      </c>
      <c r="G211" s="1">
        <f t="shared" si="41"/>
        <v>4736.2511270612531</v>
      </c>
      <c r="H211" s="1" t="str">
        <f t="shared" si="42"/>
        <v/>
      </c>
      <c r="I211" s="90">
        <f t="shared" si="43"/>
        <v>254112.5560697428</v>
      </c>
      <c r="J211" s="74" t="str">
        <f t="shared" si="44"/>
        <v/>
      </c>
      <c r="K211" s="1">
        <f t="shared" si="51"/>
        <v>9368.9937708985799</v>
      </c>
      <c r="L211" s="2"/>
      <c r="M211" s="7">
        <f t="shared" si="45"/>
        <v>403264.23241787701</v>
      </c>
      <c r="N211" s="74" t="str">
        <f t="shared" si="46"/>
        <v/>
      </c>
      <c r="O211" s="1">
        <f t="shared" si="52"/>
        <v>720.39794657469326</v>
      </c>
      <c r="P211" s="2"/>
      <c r="Q211" s="10">
        <f t="shared" si="47"/>
        <v>31054.659991326964</v>
      </c>
      <c r="R211" s="74" t="str">
        <f t="shared" si="48"/>
        <v/>
      </c>
      <c r="S211" s="13" t="str">
        <f t="shared" si="37"/>
        <v/>
      </c>
      <c r="T211" s="97" t="s">
        <v>6</v>
      </c>
      <c r="U211" s="13" t="str">
        <f t="shared" si="38"/>
        <v/>
      </c>
      <c r="V211" s="12" t="s">
        <v>6</v>
      </c>
      <c r="W211" s="13" t="str">
        <f t="shared" si="39"/>
        <v/>
      </c>
      <c r="X211" s="12" t="s">
        <v>6</v>
      </c>
      <c r="Y211" t="b">
        <f t="shared" si="40"/>
        <v>1</v>
      </c>
      <c r="Z211" s="31"/>
    </row>
    <row r="212" spans="1:26">
      <c r="A212" s="65">
        <v>1</v>
      </c>
      <c r="B212" s="67">
        <f t="shared" si="53"/>
        <v>44069.75</v>
      </c>
      <c r="C212" s="75">
        <f t="shared" si="49"/>
        <v>15066.778642689344</v>
      </c>
      <c r="D212" s="16"/>
      <c r="E212" s="77">
        <f t="shared" si="50"/>
        <v>703498.22712163616</v>
      </c>
      <c r="F212" s="74" t="str">
        <f t="shared" si="36"/>
        <v/>
      </c>
      <c r="G212" s="1">
        <f t="shared" si="41"/>
        <v>4787.309574013535</v>
      </c>
      <c r="H212" s="1" t="str">
        <f t="shared" si="42"/>
        <v/>
      </c>
      <c r="I212" s="90">
        <f t="shared" si="43"/>
        <v>258899.86564375635</v>
      </c>
      <c r="J212" s="74" t="str">
        <f t="shared" si="44"/>
        <v/>
      </c>
      <c r="K212" s="1">
        <f t="shared" si="51"/>
        <v>9545.4993095150421</v>
      </c>
      <c r="L212" s="2"/>
      <c r="M212" s="7">
        <f t="shared" si="45"/>
        <v>412809.73172739206</v>
      </c>
      <c r="N212" s="74" t="str">
        <f t="shared" si="46"/>
        <v/>
      </c>
      <c r="O212" s="1">
        <f t="shared" si="52"/>
        <v>733.96975916072768</v>
      </c>
      <c r="P212" s="2"/>
      <c r="Q212" s="10">
        <f t="shared" si="47"/>
        <v>31788.629750487693</v>
      </c>
      <c r="R212" s="74" t="str">
        <f t="shared" si="48"/>
        <v/>
      </c>
      <c r="S212" s="13" t="str">
        <f t="shared" si="37"/>
        <v/>
      </c>
      <c r="T212" s="97" t="s">
        <v>6</v>
      </c>
      <c r="U212" s="13" t="str">
        <f t="shared" si="38"/>
        <v/>
      </c>
      <c r="V212" s="12" t="s">
        <v>6</v>
      </c>
      <c r="W212" s="13" t="str">
        <f t="shared" si="39"/>
        <v/>
      </c>
      <c r="X212" s="12" t="s">
        <v>6</v>
      </c>
      <c r="Y212" t="b">
        <f t="shared" si="40"/>
        <v>1</v>
      </c>
      <c r="Z212" s="31"/>
    </row>
    <row r="213" spans="1:26">
      <c r="A213" s="65">
        <v>1</v>
      </c>
      <c r="B213" s="67">
        <f t="shared" si="53"/>
        <v>44070.75</v>
      </c>
      <c r="C213" s="75">
        <f t="shared" si="49"/>
        <v>15308.574780122261</v>
      </c>
      <c r="D213" s="16"/>
      <c r="E213" s="77">
        <f t="shared" si="50"/>
        <v>718806.80190175842</v>
      </c>
      <c r="F213" s="74" t="str">
        <f t="shared" si="36"/>
        <v/>
      </c>
      <c r="G213" s="1">
        <f t="shared" si="41"/>
        <v>4837.0533138910159</v>
      </c>
      <c r="H213" s="1" t="str">
        <f t="shared" si="42"/>
        <v/>
      </c>
      <c r="I213" s="90">
        <f t="shared" si="43"/>
        <v>263736.91895764734</v>
      </c>
      <c r="J213" s="74" t="str">
        <f t="shared" si="44"/>
        <v/>
      </c>
      <c r="K213" s="1">
        <f t="shared" si="51"/>
        <v>9723.83887316459</v>
      </c>
      <c r="L213" s="2"/>
      <c r="M213" s="7">
        <f t="shared" si="45"/>
        <v>422533.57060055668</v>
      </c>
      <c r="N213" s="74" t="str">
        <f t="shared" si="46"/>
        <v/>
      </c>
      <c r="O213" s="1">
        <f t="shared" si="52"/>
        <v>747.68259306667221</v>
      </c>
      <c r="P213" s="2"/>
      <c r="Q213" s="10">
        <f t="shared" si="47"/>
        <v>32536.312343554364</v>
      </c>
      <c r="R213" s="74" t="str">
        <f t="shared" si="48"/>
        <v/>
      </c>
      <c r="S213" s="13" t="str">
        <f t="shared" si="37"/>
        <v/>
      </c>
      <c r="T213" s="97" t="s">
        <v>6</v>
      </c>
      <c r="U213" s="13" t="str">
        <f t="shared" si="38"/>
        <v/>
      </c>
      <c r="V213" s="12" t="s">
        <v>6</v>
      </c>
      <c r="W213" s="13" t="str">
        <f t="shared" si="39"/>
        <v/>
      </c>
      <c r="X213" s="12" t="s">
        <v>6</v>
      </c>
      <c r="Y213" t="b">
        <f t="shared" si="40"/>
        <v>1</v>
      </c>
      <c r="Z213" s="31"/>
    </row>
    <row r="214" spans="1:26">
      <c r="A214" s="65">
        <v>1</v>
      </c>
      <c r="B214" s="67">
        <f t="shared" si="53"/>
        <v>44071.75</v>
      </c>
      <c r="C214" s="75">
        <f t="shared" si="49"/>
        <v>15550.868703556131</v>
      </c>
      <c r="D214" s="16"/>
      <c r="E214" s="77">
        <f t="shared" si="50"/>
        <v>734357.67060531455</v>
      </c>
      <c r="F214" s="74" t="str">
        <f t="shared" si="36"/>
        <v/>
      </c>
      <c r="G214" s="1">
        <f t="shared" si="41"/>
        <v>4885.3762073016514</v>
      </c>
      <c r="H214" s="1" t="str">
        <f t="shared" si="42"/>
        <v/>
      </c>
      <c r="I214" s="90">
        <f t="shared" si="43"/>
        <v>268622.29516494897</v>
      </c>
      <c r="J214" s="74" t="str">
        <f t="shared" si="44"/>
        <v/>
      </c>
      <c r="K214" s="1">
        <f t="shared" si="51"/>
        <v>9903.9600759993791</v>
      </c>
      <c r="L214" s="2"/>
      <c r="M214" s="7">
        <f t="shared" si="45"/>
        <v>432437.53067655605</v>
      </c>
      <c r="N214" s="74" t="str">
        <f t="shared" si="46"/>
        <v/>
      </c>
      <c r="O214" s="1">
        <f t="shared" si="52"/>
        <v>761.5324202551368</v>
      </c>
      <c r="P214" s="2"/>
      <c r="Q214" s="10">
        <f t="shared" si="47"/>
        <v>33297.844763809502</v>
      </c>
      <c r="R214" s="74" t="str">
        <f t="shared" si="48"/>
        <v/>
      </c>
      <c r="S214" s="13" t="str">
        <f t="shared" si="37"/>
        <v/>
      </c>
      <c r="T214" s="97" t="s">
        <v>6</v>
      </c>
      <c r="U214" s="13" t="str">
        <f t="shared" si="38"/>
        <v/>
      </c>
      <c r="V214" s="12" t="s">
        <v>6</v>
      </c>
      <c r="W214" s="13" t="str">
        <f t="shared" si="39"/>
        <v/>
      </c>
      <c r="X214" s="12" t="s">
        <v>6</v>
      </c>
      <c r="Y214" t="b">
        <f t="shared" si="40"/>
        <v>1</v>
      </c>
      <c r="Z214" s="31"/>
    </row>
    <row r="215" spans="1:26">
      <c r="A215" s="65">
        <v>1</v>
      </c>
      <c r="B215" s="67">
        <f t="shared" si="53"/>
        <v>44072.75</v>
      </c>
      <c r="C215" s="75">
        <f t="shared" si="49"/>
        <v>15793.490593520692</v>
      </c>
      <c r="D215" s="16"/>
      <c r="E215" s="77">
        <f t="shared" si="50"/>
        <v>750151.16119883524</v>
      </c>
      <c r="F215" s="74" t="str">
        <f t="shared" si="36"/>
        <v/>
      </c>
      <c r="G215" s="1">
        <f t="shared" si="41"/>
        <v>4932.1691794133303</v>
      </c>
      <c r="H215" s="1" t="str">
        <f t="shared" si="42"/>
        <v/>
      </c>
      <c r="I215" s="90">
        <f t="shared" si="43"/>
        <v>273554.46434436232</v>
      </c>
      <c r="J215" s="74" t="str">
        <f t="shared" si="44"/>
        <v/>
      </c>
      <c r="K215" s="1">
        <f t="shared" si="51"/>
        <v>10085.806510640961</v>
      </c>
      <c r="L215" s="2"/>
      <c r="M215" s="7">
        <f t="shared" si="45"/>
        <v>442523.337187197</v>
      </c>
      <c r="N215" s="74" t="str">
        <f t="shared" si="46"/>
        <v/>
      </c>
      <c r="O215" s="1">
        <f t="shared" si="52"/>
        <v>775.51490346636854</v>
      </c>
      <c r="P215" s="2"/>
      <c r="Q215" s="10">
        <f t="shared" si="47"/>
        <v>34073.359667275872</v>
      </c>
      <c r="R215" s="74" t="str">
        <f t="shared" si="48"/>
        <v/>
      </c>
      <c r="S215" s="13" t="str">
        <f t="shared" si="37"/>
        <v/>
      </c>
      <c r="T215" s="97" t="s">
        <v>6</v>
      </c>
      <c r="U215" s="13" t="str">
        <f t="shared" si="38"/>
        <v/>
      </c>
      <c r="V215" s="12" t="s">
        <v>6</v>
      </c>
      <c r="W215" s="13" t="str">
        <f t="shared" si="39"/>
        <v/>
      </c>
      <c r="X215" s="12" t="s">
        <v>6</v>
      </c>
      <c r="Y215" t="b">
        <f t="shared" si="40"/>
        <v>1</v>
      </c>
      <c r="Z215" s="31"/>
    </row>
    <row r="216" spans="1:26">
      <c r="A216" s="65">
        <v>1</v>
      </c>
      <c r="B216" s="67">
        <f t="shared" si="53"/>
        <v>44073.75</v>
      </c>
      <c r="C216" s="75">
        <f t="shared" si="49"/>
        <v>16036.263323431369</v>
      </c>
      <c r="D216" s="16"/>
      <c r="E216" s="77">
        <f t="shared" si="50"/>
        <v>766187.42452226661</v>
      </c>
      <c r="F216" s="74" t="str">
        <f t="shared" si="36"/>
        <v/>
      </c>
      <c r="G216" s="1">
        <f t="shared" si="41"/>
        <v>4977.3202926946433</v>
      </c>
      <c r="H216" s="1" t="str">
        <f t="shared" si="42"/>
        <v/>
      </c>
      <c r="I216" s="90">
        <f t="shared" si="43"/>
        <v>278531.78463705699</v>
      </c>
      <c r="J216" s="74" t="str">
        <f t="shared" si="44"/>
        <v/>
      </c>
      <c r="K216" s="1">
        <f t="shared" si="51"/>
        <v>10269.31764263408</v>
      </c>
      <c r="L216" s="2"/>
      <c r="M216" s="7">
        <f t="shared" si="45"/>
        <v>452792.6548298311</v>
      </c>
      <c r="N216" s="74" t="str">
        <f t="shared" si="46"/>
        <v/>
      </c>
      <c r="O216" s="1">
        <f t="shared" si="52"/>
        <v>789.62538810262436</v>
      </c>
      <c r="P216" s="2"/>
      <c r="Q216" s="10">
        <f t="shared" si="47"/>
        <v>34862.9850553785</v>
      </c>
      <c r="R216" s="74" t="str">
        <f t="shared" si="48"/>
        <v/>
      </c>
      <c r="S216" s="13" t="str">
        <f t="shared" si="37"/>
        <v/>
      </c>
      <c r="T216" s="97" t="s">
        <v>6</v>
      </c>
      <c r="U216" s="13" t="str">
        <f t="shared" si="38"/>
        <v/>
      </c>
      <c r="V216" s="12" t="s">
        <v>6</v>
      </c>
      <c r="W216" s="13" t="str">
        <f t="shared" si="39"/>
        <v/>
      </c>
      <c r="X216" s="12" t="s">
        <v>6</v>
      </c>
      <c r="Y216" t="b">
        <f t="shared" si="40"/>
        <v>1</v>
      </c>
      <c r="Z216" s="31"/>
    </row>
    <row r="217" spans="1:26">
      <c r="A217" s="65">
        <v>1</v>
      </c>
      <c r="B217" s="67">
        <f t="shared" si="53"/>
        <v>44074.75</v>
      </c>
      <c r="C217" s="75">
        <f t="shared" si="49"/>
        <v>16279.002435258473</v>
      </c>
      <c r="D217" s="16"/>
      <c r="E217" s="77">
        <f t="shared" si="50"/>
        <v>782466.42695752508</v>
      </c>
      <c r="F217" s="74" t="str">
        <f t="shared" si="36"/>
        <v/>
      </c>
      <c r="G217" s="1">
        <f t="shared" si="41"/>
        <v>5020.7148328341254</v>
      </c>
      <c r="H217" s="1" t="str">
        <f t="shared" si="42"/>
        <v/>
      </c>
      <c r="I217" s="90">
        <f t="shared" si="43"/>
        <v>283552.49946989113</v>
      </c>
      <c r="J217" s="74" t="str">
        <f t="shared" si="44"/>
        <v/>
      </c>
      <c r="K217" s="1">
        <f t="shared" si="51"/>
        <v>10454.428708068293</v>
      </c>
      <c r="L217" s="2"/>
      <c r="M217" s="7">
        <f t="shared" si="45"/>
        <v>463247.08353789937</v>
      </c>
      <c r="N217" s="74" t="str">
        <f t="shared" si="46"/>
        <v/>
      </c>
      <c r="O217" s="1">
        <f t="shared" si="52"/>
        <v>803.85889435612148</v>
      </c>
      <c r="P217" s="2"/>
      <c r="Q217" s="10">
        <f t="shared" si="47"/>
        <v>35666.843949734619</v>
      </c>
      <c r="R217" s="74" t="str">
        <f t="shared" si="48"/>
        <v/>
      </c>
      <c r="S217" s="13" t="str">
        <f t="shared" si="37"/>
        <v/>
      </c>
      <c r="T217" s="97" t="s">
        <v>6</v>
      </c>
      <c r="U217" s="13" t="str">
        <f t="shared" si="38"/>
        <v/>
      </c>
      <c r="V217" s="12" t="s">
        <v>6</v>
      </c>
      <c r="W217" s="13" t="str">
        <f t="shared" si="39"/>
        <v/>
      </c>
      <c r="X217" s="12" t="s">
        <v>6</v>
      </c>
      <c r="Y217" t="b">
        <f t="shared" si="40"/>
        <v>1</v>
      </c>
      <c r="Z217" s="31"/>
    </row>
    <row r="218" spans="1:26">
      <c r="A218" s="65">
        <v>1</v>
      </c>
      <c r="B218" s="67">
        <f t="shared" si="53"/>
        <v>44075.75</v>
      </c>
      <c r="C218" s="75">
        <f t="shared" si="49"/>
        <v>16521.516132990364</v>
      </c>
      <c r="D218" s="16"/>
      <c r="E218" s="77">
        <f t="shared" si="50"/>
        <v>798987.94309051544</v>
      </c>
      <c r="F218" s="74" t="str">
        <f t="shared" si="36"/>
        <v/>
      </c>
      <c r="G218" s="1">
        <f t="shared" si="41"/>
        <v>5062.2354084931585</v>
      </c>
      <c r="H218" s="1" t="str">
        <f t="shared" si="42"/>
        <v/>
      </c>
      <c r="I218" s="90">
        <f t="shared" si="43"/>
        <v>288614.73487838428</v>
      </c>
      <c r="J218" s="74" t="str">
        <f t="shared" si="44"/>
        <v/>
      </c>
      <c r="K218" s="1">
        <f t="shared" si="51"/>
        <v>10641.070614877406</v>
      </c>
      <c r="L218" s="2"/>
      <c r="M218" s="7">
        <f t="shared" si="45"/>
        <v>473888.15415277675</v>
      </c>
      <c r="N218" s="74" t="str">
        <f t="shared" si="46"/>
        <v/>
      </c>
      <c r="O218" s="1">
        <f t="shared" si="52"/>
        <v>818.21010961978311</v>
      </c>
      <c r="P218" s="2"/>
      <c r="Q218" s="10">
        <f t="shared" si="47"/>
        <v>36485.054059354399</v>
      </c>
      <c r="R218" s="74" t="str">
        <f t="shared" si="48"/>
        <v/>
      </c>
      <c r="S218" s="13" t="str">
        <f t="shared" si="37"/>
        <v/>
      </c>
      <c r="T218" s="97" t="s">
        <v>6</v>
      </c>
      <c r="U218" s="13" t="str">
        <f t="shared" si="38"/>
        <v/>
      </c>
      <c r="V218" s="12" t="s">
        <v>6</v>
      </c>
      <c r="W218" s="13" t="str">
        <f t="shared" si="39"/>
        <v/>
      </c>
      <c r="X218" s="12" t="s">
        <v>6</v>
      </c>
      <c r="Y218" t="b">
        <f t="shared" si="40"/>
        <v>1</v>
      </c>
      <c r="Z218" s="31"/>
    </row>
    <row r="219" spans="1:26">
      <c r="A219" s="65">
        <v>1</v>
      </c>
      <c r="B219" s="67">
        <f t="shared" si="53"/>
        <v>44076.75</v>
      </c>
      <c r="C219" s="75">
        <f t="shared" si="49"/>
        <v>16763.605295109563</v>
      </c>
      <c r="D219" s="16"/>
      <c r="E219" s="77">
        <f t="shared" si="50"/>
        <v>815751.54838562501</v>
      </c>
      <c r="F219" s="74" t="str">
        <f t="shared" si="36"/>
        <v/>
      </c>
      <c r="G219" s="1">
        <f t="shared" si="41"/>
        <v>5101.7620655372421</v>
      </c>
      <c r="H219" s="1" t="str">
        <f t="shared" si="42"/>
        <v/>
      </c>
      <c r="I219" s="90">
        <f t="shared" si="43"/>
        <v>293716.49694392149</v>
      </c>
      <c r="J219" s="74" t="str">
        <f t="shared" si="44"/>
        <v/>
      </c>
      <c r="K219" s="1">
        <f t="shared" si="51"/>
        <v>10829.16984835057</v>
      </c>
      <c r="L219" s="2"/>
      <c r="M219" s="7">
        <f t="shared" si="45"/>
        <v>484717.32400112733</v>
      </c>
      <c r="N219" s="74" t="str">
        <f t="shared" si="46"/>
        <v/>
      </c>
      <c r="O219" s="1">
        <f t="shared" si="52"/>
        <v>832.67338122182457</v>
      </c>
      <c r="P219" s="2"/>
      <c r="Q219" s="10">
        <f t="shared" si="47"/>
        <v>37317.727440576222</v>
      </c>
      <c r="R219" s="74" t="str">
        <f t="shared" si="48"/>
        <v/>
      </c>
      <c r="S219" s="13" t="str">
        <f t="shared" si="37"/>
        <v/>
      </c>
      <c r="T219" s="97" t="s">
        <v>6</v>
      </c>
      <c r="U219" s="13" t="str">
        <f t="shared" si="38"/>
        <v/>
      </c>
      <c r="V219" s="12" t="s">
        <v>6</v>
      </c>
      <c r="W219" s="13" t="str">
        <f t="shared" si="39"/>
        <v/>
      </c>
      <c r="X219" s="12" t="s">
        <v>6</v>
      </c>
      <c r="Y219" t="b">
        <f t="shared" si="40"/>
        <v>1</v>
      </c>
      <c r="Z219" s="31"/>
    </row>
    <row r="220" spans="1:26">
      <c r="A220" s="65">
        <v>1</v>
      </c>
      <c r="B220" s="67">
        <f t="shared" si="53"/>
        <v>44077.75</v>
      </c>
      <c r="C220" s="75">
        <f t="shared" si="49"/>
        <v>17005.063507313724</v>
      </c>
      <c r="D220" s="16"/>
      <c r="E220" s="77">
        <f t="shared" si="50"/>
        <v>832756.61189293873</v>
      </c>
      <c r="F220" s="74" t="str">
        <f t="shared" si="36"/>
        <v/>
      </c>
      <c r="G220" s="1">
        <f t="shared" si="41"/>
        <v>5139.1724163746721</v>
      </c>
      <c r="H220" s="1" t="str">
        <f t="shared" si="42"/>
        <v/>
      </c>
      <c r="I220" s="90">
        <f t="shared" si="43"/>
        <v>298855.66936029616</v>
      </c>
      <c r="J220" s="74" t="str">
        <f t="shared" si="44"/>
        <v/>
      </c>
      <c r="K220" s="1">
        <f t="shared" si="51"/>
        <v>11018.648381412011</v>
      </c>
      <c r="L220" s="2"/>
      <c r="M220" s="7">
        <f t="shared" si="45"/>
        <v>495735.97238253936</v>
      </c>
      <c r="N220" s="74" t="str">
        <f t="shared" si="46"/>
        <v/>
      </c>
      <c r="O220" s="1">
        <f t="shared" si="52"/>
        <v>847.24270952700874</v>
      </c>
      <c r="P220" s="2"/>
      <c r="Q220" s="10">
        <f t="shared" si="47"/>
        <v>38164.970150103232</v>
      </c>
      <c r="R220" s="74" t="str">
        <f t="shared" si="48"/>
        <v/>
      </c>
      <c r="S220" s="13" t="str">
        <f t="shared" si="37"/>
        <v/>
      </c>
      <c r="T220" s="97" t="s">
        <v>6</v>
      </c>
      <c r="U220" s="13" t="str">
        <f t="shared" si="38"/>
        <v/>
      </c>
      <c r="V220" s="12" t="s">
        <v>6</v>
      </c>
      <c r="W220" s="13" t="str">
        <f t="shared" si="39"/>
        <v/>
      </c>
      <c r="X220" s="12" t="s">
        <v>6</v>
      </c>
      <c r="Y220" t="b">
        <f t="shared" si="40"/>
        <v>1</v>
      </c>
      <c r="Z220" s="31"/>
    </row>
    <row r="221" spans="1:26">
      <c r="A221" s="65">
        <v>1</v>
      </c>
      <c r="B221" s="67">
        <f t="shared" si="53"/>
        <v>44078.75</v>
      </c>
      <c r="C221" s="75">
        <f t="shared" si="49"/>
        <v>17245.677116709063</v>
      </c>
      <c r="D221" s="16"/>
      <c r="E221" s="77">
        <f t="shared" si="50"/>
        <v>850002.28900964779</v>
      </c>
      <c r="F221" s="74" t="str">
        <f t="shared" si="36"/>
        <v/>
      </c>
      <c r="G221" s="1">
        <f t="shared" si="41"/>
        <v>5174.3417850110773</v>
      </c>
      <c r="H221" s="1" t="str">
        <f t="shared" si="42"/>
        <v/>
      </c>
      <c r="I221" s="90">
        <f t="shared" si="43"/>
        <v>304030.01114530722</v>
      </c>
      <c r="J221" s="74" t="str">
        <f t="shared" si="44"/>
        <v/>
      </c>
      <c r="K221" s="1">
        <f t="shared" si="51"/>
        <v>11209.423590248853</v>
      </c>
      <c r="L221" s="2"/>
      <c r="M221" s="7">
        <f t="shared" si="45"/>
        <v>506945.39597278822</v>
      </c>
      <c r="N221" s="74" t="str">
        <f t="shared" si="46"/>
        <v/>
      </c>
      <c r="O221" s="1">
        <f t="shared" si="52"/>
        <v>861.91174144912497</v>
      </c>
      <c r="P221" s="2"/>
      <c r="Q221" s="10">
        <f t="shared" si="47"/>
        <v>39026.881891552359</v>
      </c>
      <c r="R221" s="74" t="str">
        <f t="shared" si="48"/>
        <v/>
      </c>
      <c r="S221" s="13" t="str">
        <f t="shared" si="37"/>
        <v/>
      </c>
      <c r="T221" s="97" t="s">
        <v>6</v>
      </c>
      <c r="U221" s="13" t="str">
        <f t="shared" si="38"/>
        <v/>
      </c>
      <c r="V221" s="12" t="s">
        <v>6</v>
      </c>
      <c r="W221" s="13" t="str">
        <f t="shared" si="39"/>
        <v/>
      </c>
      <c r="X221" s="12" t="s">
        <v>6</v>
      </c>
      <c r="Y221" t="b">
        <f t="shared" si="40"/>
        <v>1</v>
      </c>
      <c r="Z221" s="31"/>
    </row>
    <row r="222" spans="1:26">
      <c r="A222" s="65">
        <v>1</v>
      </c>
      <c r="B222" s="67">
        <f t="shared" si="53"/>
        <v>44079.75</v>
      </c>
      <c r="C222" s="75">
        <f t="shared" si="49"/>
        <v>17485.225308711291</v>
      </c>
      <c r="D222" s="16"/>
      <c r="E222" s="77">
        <f t="shared" si="50"/>
        <v>867487.51431835908</v>
      </c>
      <c r="F222" s="74" t="str">
        <f t="shared" si="36"/>
        <v/>
      </c>
      <c r="G222" s="1">
        <f t="shared" si="41"/>
        <v>5207.1433684023723</v>
      </c>
      <c r="H222" s="1" t="str">
        <f t="shared" si="42"/>
        <v/>
      </c>
      <c r="I222" s="90">
        <f t="shared" si="43"/>
        <v>309237.1545137096</v>
      </c>
      <c r="J222" s="74" t="str">
        <f t="shared" si="44"/>
        <v/>
      </c>
      <c r="K222" s="1">
        <f t="shared" si="51"/>
        <v>11401.408175887935</v>
      </c>
      <c r="L222" s="2"/>
      <c r="M222" s="7">
        <f t="shared" si="45"/>
        <v>518346.80414867616</v>
      </c>
      <c r="N222" s="74" t="str">
        <f t="shared" si="46"/>
        <v/>
      </c>
      <c r="O222" s="1">
        <f t="shared" si="52"/>
        <v>876.67376442089642</v>
      </c>
      <c r="P222" s="2"/>
      <c r="Q222" s="10">
        <f t="shared" si="47"/>
        <v>39903.555655973258</v>
      </c>
      <c r="R222" s="74" t="str">
        <f t="shared" si="48"/>
        <v/>
      </c>
      <c r="S222" s="13" t="str">
        <f t="shared" si="37"/>
        <v/>
      </c>
      <c r="T222" s="97" t="s">
        <v>6</v>
      </c>
      <c r="U222" s="13" t="str">
        <f t="shared" si="38"/>
        <v/>
      </c>
      <c r="V222" s="12" t="s">
        <v>6</v>
      </c>
      <c r="W222" s="13" t="str">
        <f t="shared" si="39"/>
        <v/>
      </c>
      <c r="X222" s="12" t="s">
        <v>6</v>
      </c>
      <c r="Y222" t="b">
        <f t="shared" si="40"/>
        <v>1</v>
      </c>
      <c r="Z222" s="31"/>
    </row>
    <row r="223" spans="1:26">
      <c r="A223" s="65">
        <v>1</v>
      </c>
      <c r="B223" s="67">
        <f t="shared" si="53"/>
        <v>44080.75</v>
      </c>
      <c r="C223" s="75">
        <f t="shared" si="49"/>
        <v>17723.480207868386</v>
      </c>
      <c r="D223" s="16"/>
      <c r="E223" s="77">
        <f t="shared" si="50"/>
        <v>885210.99452622747</v>
      </c>
      <c r="F223" s="74" t="str">
        <f t="shared" si="36"/>
        <v/>
      </c>
      <c r="G223" s="1">
        <f t="shared" si="41"/>
        <v>5237.4484146565892</v>
      </c>
      <c r="H223" s="1" t="str">
        <f t="shared" si="42"/>
        <v/>
      </c>
      <c r="I223" s="90">
        <f t="shared" si="43"/>
        <v>314474.60292836616</v>
      </c>
      <c r="J223" s="74" t="str">
        <f t="shared" si="44"/>
        <v/>
      </c>
      <c r="K223" s="1">
        <f t="shared" si="51"/>
        <v>11594.510092342833</v>
      </c>
      <c r="L223" s="2"/>
      <c r="M223" s="7">
        <f t="shared" si="45"/>
        <v>529941.31424101896</v>
      </c>
      <c r="N223" s="74" t="str">
        <f t="shared" si="46"/>
        <v/>
      </c>
      <c r="O223" s="1">
        <f t="shared" si="52"/>
        <v>891.52170086908177</v>
      </c>
      <c r="P223" s="2"/>
      <c r="Q223" s="10">
        <f t="shared" si="47"/>
        <v>40795.077356842339</v>
      </c>
      <c r="R223" s="74" t="str">
        <f t="shared" si="48"/>
        <v/>
      </c>
      <c r="S223" s="13" t="str">
        <f t="shared" si="37"/>
        <v/>
      </c>
      <c r="T223" s="97" t="s">
        <v>6</v>
      </c>
      <c r="U223" s="13" t="str">
        <f t="shared" si="38"/>
        <v/>
      </c>
      <c r="V223" s="12" t="s">
        <v>6</v>
      </c>
      <c r="W223" s="13" t="str">
        <f t="shared" si="39"/>
        <v/>
      </c>
      <c r="X223" s="12" t="s">
        <v>6</v>
      </c>
      <c r="Y223" t="b">
        <f t="shared" si="40"/>
        <v>1</v>
      </c>
      <c r="Z223" s="31"/>
    </row>
    <row r="224" spans="1:26">
      <c r="A224" s="65">
        <v>1</v>
      </c>
      <c r="B224" s="67">
        <f t="shared" si="53"/>
        <v>44081.75</v>
      </c>
      <c r="C224" s="75">
        <f t="shared" si="49"/>
        <v>17960.207003812538</v>
      </c>
      <c r="D224" s="16"/>
      <c r="E224" s="77">
        <f t="shared" si="50"/>
        <v>903171.20153004001</v>
      </c>
      <c r="F224" s="74" t="str">
        <f t="shared" si="36"/>
        <v/>
      </c>
      <c r="G224" s="1">
        <f t="shared" si="41"/>
        <v>5265.1264185974387</v>
      </c>
      <c r="H224" s="1" t="str">
        <f t="shared" si="42"/>
        <v/>
      </c>
      <c r="I224" s="90">
        <f t="shared" si="43"/>
        <v>319739.72934696358</v>
      </c>
      <c r="J224" s="74" t="str">
        <f t="shared" si="44"/>
        <v/>
      </c>
      <c r="K224" s="1">
        <f t="shared" si="51"/>
        <v>11788.632481971206</v>
      </c>
      <c r="L224" s="2"/>
      <c r="M224" s="7">
        <f t="shared" si="45"/>
        <v>541729.94672299013</v>
      </c>
      <c r="N224" s="74" t="str">
        <f t="shared" si="46"/>
        <v/>
      </c>
      <c r="O224" s="1">
        <f t="shared" si="52"/>
        <v>906.44810324399123</v>
      </c>
      <c r="P224" s="2"/>
      <c r="Q224" s="10">
        <f t="shared" si="47"/>
        <v>41701.525460086334</v>
      </c>
      <c r="R224" s="74" t="str">
        <f t="shared" si="48"/>
        <v/>
      </c>
      <c r="S224" s="13" t="str">
        <f t="shared" si="37"/>
        <v/>
      </c>
      <c r="T224" s="97" t="s">
        <v>6</v>
      </c>
      <c r="U224" s="13" t="str">
        <f t="shared" si="38"/>
        <v/>
      </c>
      <c r="V224" s="12" t="s">
        <v>6</v>
      </c>
      <c r="W224" s="13" t="str">
        <f t="shared" si="39"/>
        <v/>
      </c>
      <c r="X224" s="12" t="s">
        <v>6</v>
      </c>
      <c r="Y224" t="b">
        <f t="shared" si="40"/>
        <v>1</v>
      </c>
      <c r="Z224" s="31"/>
    </row>
    <row r="225" spans="1:26">
      <c r="A225" s="65">
        <v>1</v>
      </c>
      <c r="B225" s="67">
        <f t="shared" si="53"/>
        <v>44082.75</v>
      </c>
      <c r="C225" s="75">
        <f t="shared" si="49"/>
        <v>18195.164103511488</v>
      </c>
      <c r="D225" s="16"/>
      <c r="E225" s="77">
        <f t="shared" si="50"/>
        <v>921366.3656335515</v>
      </c>
      <c r="F225" s="74" t="str">
        <f t="shared" si="36"/>
        <v/>
      </c>
      <c r="G225" s="1">
        <f t="shared" si="41"/>
        <v>5290.0453351576371</v>
      </c>
      <c r="H225" s="1" t="str">
        <f t="shared" si="42"/>
        <v/>
      </c>
      <c r="I225" s="90">
        <f t="shared" si="43"/>
        <v>325029.77468212123</v>
      </c>
      <c r="J225" s="74" t="str">
        <f t="shared" si="44"/>
        <v/>
      </c>
      <c r="K225" s="1">
        <f t="shared" si="51"/>
        <v>11983.673618699848</v>
      </c>
      <c r="L225" s="2"/>
      <c r="M225" s="7">
        <f t="shared" si="45"/>
        <v>553713.62034169002</v>
      </c>
      <c r="N225" s="74" t="str">
        <f t="shared" si="46"/>
        <v/>
      </c>
      <c r="O225" s="1">
        <f t="shared" si="52"/>
        <v>921.44514965396354</v>
      </c>
      <c r="P225" s="2"/>
      <c r="Q225" s="10">
        <f t="shared" si="47"/>
        <v>42622.970609740296</v>
      </c>
      <c r="R225" s="74" t="str">
        <f t="shared" si="48"/>
        <v/>
      </c>
      <c r="S225" s="13" t="str">
        <f t="shared" si="37"/>
        <v/>
      </c>
      <c r="T225" s="97" t="s">
        <v>6</v>
      </c>
      <c r="U225" s="13" t="str">
        <f t="shared" si="38"/>
        <v/>
      </c>
      <c r="V225" s="12" t="s">
        <v>6</v>
      </c>
      <c r="W225" s="13" t="str">
        <f t="shared" si="39"/>
        <v/>
      </c>
      <c r="X225" s="12" t="s">
        <v>6</v>
      </c>
      <c r="Y225" t="b">
        <f t="shared" si="40"/>
        <v>1</v>
      </c>
      <c r="Z225" s="31"/>
    </row>
    <row r="226" spans="1:26">
      <c r="A226" s="65">
        <v>1</v>
      </c>
      <c r="B226" s="67">
        <f t="shared" si="53"/>
        <v>44083.75</v>
      </c>
      <c r="C226" s="75">
        <f t="shared" si="49"/>
        <v>18428.103310965933</v>
      </c>
      <c r="D226" s="16"/>
      <c r="E226" s="77">
        <f t="shared" si="50"/>
        <v>939794.46894451743</v>
      </c>
      <c r="F226" s="74" t="str">
        <f t="shared" si="36"/>
        <v/>
      </c>
      <c r="G226" s="1">
        <f t="shared" si="41"/>
        <v>5312.0718110191137</v>
      </c>
      <c r="H226" s="1" t="str">
        <f t="shared" si="42"/>
        <v/>
      </c>
      <c r="I226" s="90">
        <f t="shared" si="43"/>
        <v>330341.84649314033</v>
      </c>
      <c r="J226" s="74" t="str">
        <f t="shared" si="44"/>
        <v/>
      </c>
      <c r="K226" s="1">
        <f t="shared" si="51"/>
        <v>12179.526859790165</v>
      </c>
      <c r="L226" s="2"/>
      <c r="M226" s="7">
        <f t="shared" si="45"/>
        <v>565893.14720148023</v>
      </c>
      <c r="N226" s="74" t="str">
        <f t="shared" si="46"/>
        <v/>
      </c>
      <c r="O226" s="1">
        <f t="shared" si="52"/>
        <v>936.5046401565312</v>
      </c>
      <c r="P226" s="2"/>
      <c r="Q226" s="10">
        <f t="shared" si="47"/>
        <v>43559.47524989683</v>
      </c>
      <c r="R226" s="74" t="str">
        <f t="shared" si="48"/>
        <v/>
      </c>
      <c r="S226" s="13" t="str">
        <f t="shared" si="37"/>
        <v/>
      </c>
      <c r="T226" s="97" t="s">
        <v>6</v>
      </c>
      <c r="U226" s="13" t="str">
        <f t="shared" si="38"/>
        <v/>
      </c>
      <c r="V226" s="12" t="s">
        <v>6</v>
      </c>
      <c r="W226" s="13" t="str">
        <f t="shared" si="39"/>
        <v/>
      </c>
      <c r="X226" s="12" t="s">
        <v>6</v>
      </c>
      <c r="Y226" t="b">
        <f t="shared" si="40"/>
        <v>1</v>
      </c>
      <c r="Z226" s="31"/>
    </row>
    <row r="227" spans="1:26">
      <c r="A227" s="65">
        <v>1</v>
      </c>
      <c r="B227" s="67">
        <f t="shared" si="53"/>
        <v>44084.75</v>
      </c>
      <c r="C227" s="75">
        <f t="shared" si="49"/>
        <v>18658.770035447669</v>
      </c>
      <c r="D227" s="16"/>
      <c r="E227" s="77">
        <f t="shared" si="50"/>
        <v>958453.2389799651</v>
      </c>
      <c r="F227" s="74" t="str">
        <f t="shared" si="36"/>
        <v/>
      </c>
      <c r="G227" s="1">
        <f t="shared" si="41"/>
        <v>5331.0714348586462</v>
      </c>
      <c r="H227" s="1" t="str">
        <f t="shared" si="42"/>
        <v/>
      </c>
      <c r="I227" s="90">
        <f t="shared" si="43"/>
        <v>335672.91792799899</v>
      </c>
      <c r="J227" s="74" t="str">
        <f t="shared" si="44"/>
        <v/>
      </c>
      <c r="K227" s="1">
        <f t="shared" si="51"/>
        <v>12376.08060683011</v>
      </c>
      <c r="L227" s="2"/>
      <c r="M227" s="7">
        <f t="shared" si="45"/>
        <v>578269.2278083103</v>
      </c>
      <c r="N227" s="74" t="str">
        <f t="shared" si="46"/>
        <v/>
      </c>
      <c r="O227" s="1">
        <f t="shared" si="52"/>
        <v>951.61799375902353</v>
      </c>
      <c r="P227" s="2"/>
      <c r="Q227" s="10">
        <f t="shared" si="47"/>
        <v>44511.093243655851</v>
      </c>
      <c r="R227" s="74" t="str">
        <f t="shared" si="48"/>
        <v/>
      </c>
      <c r="S227" s="13" t="str">
        <f t="shared" si="37"/>
        <v/>
      </c>
      <c r="T227" s="97" t="s">
        <v>6</v>
      </c>
      <c r="U227" s="13" t="str">
        <f t="shared" si="38"/>
        <v/>
      </c>
      <c r="V227" s="12" t="s">
        <v>6</v>
      </c>
      <c r="W227" s="13" t="str">
        <f t="shared" si="39"/>
        <v/>
      </c>
      <c r="X227" s="12" t="s">
        <v>6</v>
      </c>
      <c r="Y227" t="b">
        <f t="shared" si="40"/>
        <v>1</v>
      </c>
      <c r="Z227" s="31"/>
    </row>
    <row r="228" spans="1:26">
      <c r="A228" s="65">
        <v>1</v>
      </c>
      <c r="B228" s="67">
        <f t="shared" si="53"/>
        <v>44085.75</v>
      </c>
      <c r="C228" s="75">
        <f t="shared" si="49"/>
        <v>18886.903529323405</v>
      </c>
      <c r="D228" s="16"/>
      <c r="E228" s="77">
        <f t="shared" si="50"/>
        <v>977340.1425092885</v>
      </c>
      <c r="F228" s="74" t="str">
        <f t="shared" si="36"/>
        <v/>
      </c>
      <c r="G228" s="1">
        <f t="shared" si="41"/>
        <v>5346.9090064918801</v>
      </c>
      <c r="H228" s="1" t="str">
        <f t="shared" si="42"/>
        <v/>
      </c>
      <c r="I228" s="90">
        <f t="shared" si="43"/>
        <v>341019.82693449088</v>
      </c>
      <c r="J228" s="74" t="str">
        <f t="shared" si="44"/>
        <v/>
      </c>
      <c r="K228" s="1">
        <f t="shared" si="51"/>
        <v>12573.218276649286</v>
      </c>
      <c r="L228" s="2"/>
      <c r="M228" s="7">
        <f t="shared" si="45"/>
        <v>590842.44608495955</v>
      </c>
      <c r="N228" s="74" t="str">
        <f t="shared" si="46"/>
        <v/>
      </c>
      <c r="O228" s="1">
        <f t="shared" si="52"/>
        <v>966.77624618217931</v>
      </c>
      <c r="P228" s="2"/>
      <c r="Q228" s="10">
        <f t="shared" si="47"/>
        <v>45477.869489838027</v>
      </c>
      <c r="R228" s="74" t="str">
        <f t="shared" si="48"/>
        <v/>
      </c>
      <c r="S228" s="13" t="str">
        <f t="shared" si="37"/>
        <v/>
      </c>
      <c r="T228" s="97" t="s">
        <v>6</v>
      </c>
      <c r="U228" s="13" t="str">
        <f t="shared" si="38"/>
        <v/>
      </c>
      <c r="V228" s="12" t="s">
        <v>6</v>
      </c>
      <c r="W228" s="13" t="str">
        <f t="shared" si="39"/>
        <v/>
      </c>
      <c r="X228" s="12" t="s">
        <v>6</v>
      </c>
      <c r="Y228" t="b">
        <f t="shared" si="40"/>
        <v>1</v>
      </c>
      <c r="Z228" s="31"/>
    </row>
    <row r="229" spans="1:26">
      <c r="A229" s="65">
        <v>1</v>
      </c>
      <c r="B229" s="67">
        <f t="shared" si="53"/>
        <v>44086.75</v>
      </c>
      <c r="C229" s="75">
        <f t="shared" si="49"/>
        <v>19112.237156438641</v>
      </c>
      <c r="D229" s="16"/>
      <c r="E229" s="77">
        <f t="shared" si="50"/>
        <v>996452.37966572715</v>
      </c>
      <c r="F229" s="74" t="str">
        <f t="shared" si="36"/>
        <v/>
      </c>
      <c r="G229" s="1">
        <f t="shared" si="41"/>
        <v>5359.4488251355142</v>
      </c>
      <c r="H229" s="1" t="str">
        <f t="shared" si="42"/>
        <v/>
      </c>
      <c r="I229" s="90">
        <f t="shared" si="43"/>
        <v>346379.27575962641</v>
      </c>
      <c r="J229" s="74" t="str">
        <f t="shared" si="44"/>
        <v/>
      </c>
      <c r="K229" s="1">
        <f t="shared" si="51"/>
        <v>12770.818282862137</v>
      </c>
      <c r="L229" s="2"/>
      <c r="M229" s="7">
        <f t="shared" si="45"/>
        <v>603613.26436782174</v>
      </c>
      <c r="N229" s="74" t="str">
        <f t="shared" si="46"/>
        <v/>
      </c>
      <c r="O229" s="1">
        <f t="shared" si="52"/>
        <v>981.97004844097091</v>
      </c>
      <c r="P229" s="2"/>
      <c r="Q229" s="10">
        <f t="shared" si="47"/>
        <v>46459.839538278997</v>
      </c>
      <c r="R229" s="74" t="str">
        <f t="shared" si="48"/>
        <v/>
      </c>
      <c r="S229" s="13" t="str">
        <f t="shared" si="37"/>
        <v/>
      </c>
      <c r="T229" s="97" t="s">
        <v>6</v>
      </c>
      <c r="U229" s="13" t="str">
        <f t="shared" si="38"/>
        <v/>
      </c>
      <c r="V229" s="12" t="s">
        <v>6</v>
      </c>
      <c r="W229" s="13" t="str">
        <f t="shared" si="39"/>
        <v/>
      </c>
      <c r="X229" s="12" t="s">
        <v>6</v>
      </c>
      <c r="Y229" t="b">
        <f t="shared" si="40"/>
        <v>1</v>
      </c>
      <c r="Z229" s="31"/>
    </row>
    <row r="230" spans="1:26">
      <c r="A230" s="65">
        <v>1</v>
      </c>
      <c r="B230" s="67">
        <f t="shared" si="53"/>
        <v>44087.75</v>
      </c>
      <c r="C230" s="75">
        <f t="shared" si="49"/>
        <v>19334.498691972694</v>
      </c>
      <c r="D230" s="16"/>
      <c r="E230" s="77">
        <f t="shared" si="50"/>
        <v>1015786.8783576998</v>
      </c>
      <c r="F230" s="74" t="str">
        <f t="shared" si="36"/>
        <v/>
      </c>
      <c r="G230" s="1">
        <f t="shared" si="41"/>
        <v>5368.5549969262293</v>
      </c>
      <c r="H230" s="1" t="str">
        <f t="shared" si="42"/>
        <v/>
      </c>
      <c r="I230" s="90">
        <f t="shared" si="43"/>
        <v>351747.83075655263</v>
      </c>
      <c r="J230" s="74" t="str">
        <f t="shared" si="44"/>
        <v/>
      </c>
      <c r="K230" s="1">
        <f t="shared" si="51"/>
        <v>12968.754028749183</v>
      </c>
      <c r="L230" s="2"/>
      <c r="M230" s="7">
        <f t="shared" si="45"/>
        <v>616582.01839657093</v>
      </c>
      <c r="N230" s="74" t="str">
        <f t="shared" si="46"/>
        <v/>
      </c>
      <c r="O230" s="1">
        <f t="shared" si="52"/>
        <v>997.18966629723104</v>
      </c>
      <c r="P230" s="2"/>
      <c r="Q230" s="10">
        <f t="shared" si="47"/>
        <v>47457.029204576225</v>
      </c>
      <c r="R230" s="74" t="str">
        <f t="shared" si="48"/>
        <v/>
      </c>
      <c r="S230" s="13" t="str">
        <f t="shared" si="37"/>
        <v/>
      </c>
      <c r="T230" s="97" t="s">
        <v>6</v>
      </c>
      <c r="U230" s="13" t="str">
        <f t="shared" si="38"/>
        <v/>
      </c>
      <c r="V230" s="12" t="s">
        <v>6</v>
      </c>
      <c r="W230" s="13" t="str">
        <f t="shared" si="39"/>
        <v/>
      </c>
      <c r="X230" s="12" t="s">
        <v>6</v>
      </c>
      <c r="Y230" t="b">
        <f t="shared" si="40"/>
        <v>1</v>
      </c>
      <c r="Z230" s="31"/>
    </row>
    <row r="231" spans="1:26">
      <c r="A231" s="65">
        <v>1</v>
      </c>
      <c r="B231" s="67">
        <f t="shared" si="53"/>
        <v>44088.75</v>
      </c>
      <c r="C231" s="75">
        <f t="shared" si="49"/>
        <v>19553.410654573236</v>
      </c>
      <c r="D231" s="16"/>
      <c r="E231" s="77">
        <f t="shared" si="50"/>
        <v>1035340.2890122731</v>
      </c>
      <c r="F231" s="74" t="str">
        <f t="shared" si="36"/>
        <v/>
      </c>
      <c r="G231" s="1">
        <f t="shared" si="41"/>
        <v>5374.0917617462692</v>
      </c>
      <c r="H231" s="1" t="str">
        <f t="shared" si="42"/>
        <v/>
      </c>
      <c r="I231" s="90">
        <f t="shared" si="43"/>
        <v>357121.9225182989</v>
      </c>
      <c r="J231" s="74" t="str">
        <f t="shared" si="44"/>
        <v/>
      </c>
      <c r="K231" s="1">
        <f t="shared" si="51"/>
        <v>13166.893912188156</v>
      </c>
      <c r="L231" s="2"/>
      <c r="M231" s="7">
        <f t="shared" si="45"/>
        <v>629748.91230875906</v>
      </c>
      <c r="N231" s="74" t="str">
        <f t="shared" si="46"/>
        <v/>
      </c>
      <c r="O231" s="1">
        <f t="shared" si="52"/>
        <v>1012.4249806388153</v>
      </c>
      <c r="P231" s="2"/>
      <c r="Q231" s="10">
        <f t="shared" si="47"/>
        <v>48469.454185215043</v>
      </c>
      <c r="R231" s="74" t="str">
        <f t="shared" si="48"/>
        <v/>
      </c>
      <c r="S231" s="13" t="str">
        <f t="shared" si="37"/>
        <v/>
      </c>
      <c r="T231" s="97" t="s">
        <v>6</v>
      </c>
      <c r="U231" s="13" t="str">
        <f t="shared" si="38"/>
        <v/>
      </c>
      <c r="V231" s="12" t="s">
        <v>6</v>
      </c>
      <c r="W231" s="13" t="str">
        <f t="shared" si="39"/>
        <v/>
      </c>
      <c r="X231" s="12" t="s">
        <v>6</v>
      </c>
      <c r="Y231" t="b">
        <f t="shared" si="40"/>
        <v>1</v>
      </c>
      <c r="Z231" s="31"/>
    </row>
    <row r="232" spans="1:26">
      <c r="A232" s="65">
        <v>1</v>
      </c>
      <c r="B232" s="67">
        <f t="shared" si="53"/>
        <v>44089.75</v>
      </c>
      <c r="C232" s="75">
        <f t="shared" si="49"/>
        <v>19768.690671493532</v>
      </c>
      <c r="D232" s="16"/>
      <c r="E232" s="77">
        <f t="shared" si="50"/>
        <v>1055108.9796837666</v>
      </c>
      <c r="F232" s="74" t="str">
        <f t="shared" si="36"/>
        <v/>
      </c>
      <c r="G232" s="1">
        <f t="shared" si="41"/>
        <v>5375.9238393085061</v>
      </c>
      <c r="H232" s="1" t="str">
        <f t="shared" si="42"/>
        <v/>
      </c>
      <c r="I232" s="90">
        <f t="shared" si="43"/>
        <v>362497.8463576074</v>
      </c>
      <c r="J232" s="74" t="str">
        <f t="shared" si="44"/>
        <v/>
      </c>
      <c r="K232" s="1">
        <f t="shared" si="51"/>
        <v>13365.10134334509</v>
      </c>
      <c r="L232" s="2"/>
      <c r="M232" s="7">
        <f t="shared" si="45"/>
        <v>643114.01365210419</v>
      </c>
      <c r="N232" s="74" t="str">
        <f t="shared" si="46"/>
        <v/>
      </c>
      <c r="O232" s="1">
        <f t="shared" si="52"/>
        <v>1027.6654888399012</v>
      </c>
      <c r="P232" s="2"/>
      <c r="Q232" s="10">
        <f t="shared" si="47"/>
        <v>49497.119674054942</v>
      </c>
      <c r="R232" s="74" t="str">
        <f t="shared" si="48"/>
        <v/>
      </c>
      <c r="S232" s="13" t="str">
        <f t="shared" si="37"/>
        <v/>
      </c>
      <c r="T232" s="97" t="s">
        <v>6</v>
      </c>
      <c r="U232" s="13" t="str">
        <f t="shared" si="38"/>
        <v/>
      </c>
      <c r="V232" s="12" t="s">
        <v>6</v>
      </c>
      <c r="W232" s="13" t="str">
        <f t="shared" si="39"/>
        <v/>
      </c>
      <c r="X232" s="12" t="s">
        <v>6</v>
      </c>
      <c r="Y232" t="b">
        <f t="shared" si="40"/>
        <v>1</v>
      </c>
      <c r="Z232" s="31"/>
    </row>
    <row r="233" spans="1:26">
      <c r="A233" s="65">
        <v>1</v>
      </c>
      <c r="B233" s="67">
        <f t="shared" si="53"/>
        <v>44090.75</v>
      </c>
      <c r="C233" s="75">
        <f t="shared" si="49"/>
        <v>19980.051877335645</v>
      </c>
      <c r="D233" s="16"/>
      <c r="E233" s="77">
        <f t="shared" si="50"/>
        <v>1075089.0315611023</v>
      </c>
      <c r="F233" s="74" t="str">
        <f t="shared" si="36"/>
        <v/>
      </c>
      <c r="G233" s="1">
        <f t="shared" si="41"/>
        <v>5373.9167943491857</v>
      </c>
      <c r="H233" s="1" t="str">
        <f t="shared" si="42"/>
        <v/>
      </c>
      <c r="I233" s="90">
        <f t="shared" si="43"/>
        <v>367871.76315195661</v>
      </c>
      <c r="J233" s="74" t="str">
        <f t="shared" si="44"/>
        <v/>
      </c>
      <c r="K233" s="1">
        <f t="shared" si="51"/>
        <v>13563.234775829893</v>
      </c>
      <c r="L233" s="2"/>
      <c r="M233" s="7">
        <f t="shared" si="45"/>
        <v>656677.24842793413</v>
      </c>
      <c r="N233" s="74" t="str">
        <f t="shared" si="46"/>
        <v/>
      </c>
      <c r="O233" s="1">
        <f t="shared" si="52"/>
        <v>1042.9003071565919</v>
      </c>
      <c r="P233" s="2"/>
      <c r="Q233" s="10">
        <f t="shared" si="47"/>
        <v>50540.019981211532</v>
      </c>
      <c r="R233" s="74" t="str">
        <f t="shared" si="48"/>
        <v/>
      </c>
      <c r="S233" s="13" t="str">
        <f t="shared" si="37"/>
        <v/>
      </c>
      <c r="T233" s="97" t="s">
        <v>6</v>
      </c>
      <c r="U233" s="13" t="str">
        <f t="shared" si="38"/>
        <v/>
      </c>
      <c r="V233" s="12" t="s">
        <v>6</v>
      </c>
      <c r="W233" s="13" t="str">
        <f t="shared" si="39"/>
        <v/>
      </c>
      <c r="X233" s="12" t="s">
        <v>6</v>
      </c>
      <c r="Y233" t="b">
        <f t="shared" si="40"/>
        <v>1</v>
      </c>
      <c r="Z233" s="31"/>
    </row>
    <row r="234" spans="1:26">
      <c r="A234" s="65">
        <v>1</v>
      </c>
      <c r="B234" s="67">
        <f t="shared" si="53"/>
        <v>44091.75</v>
      </c>
      <c r="C234" s="75">
        <f t="shared" si="49"/>
        <v>20187.203346885974</v>
      </c>
      <c r="D234" s="16"/>
      <c r="E234" s="77">
        <f t="shared" si="50"/>
        <v>1095276.2349079882</v>
      </c>
      <c r="F234" s="74" t="str">
        <f t="shared" ref="F234:F297" si="54">IF(Z234="","",(ROUND(E234,0)-D234)/ROUND(E234,0))</f>
        <v/>
      </c>
      <c r="G234" s="1">
        <f t="shared" si="41"/>
        <v>5367.9374206634648</v>
      </c>
      <c r="H234" s="1" t="str">
        <f t="shared" si="42"/>
        <v/>
      </c>
      <c r="I234" s="90">
        <f t="shared" si="43"/>
        <v>373239.70057262009</v>
      </c>
      <c r="J234" s="74" t="str">
        <f t="shared" si="44"/>
        <v/>
      </c>
      <c r="K234" s="1">
        <f t="shared" si="51"/>
        <v>13761.147752011073</v>
      </c>
      <c r="L234" s="2"/>
      <c r="M234" s="7">
        <f t="shared" si="45"/>
        <v>670438.39617994521</v>
      </c>
      <c r="N234" s="74" t="str">
        <f t="shared" si="46"/>
        <v/>
      </c>
      <c r="O234" s="1">
        <f t="shared" si="52"/>
        <v>1058.1181742112449</v>
      </c>
      <c r="P234" s="2"/>
      <c r="Q234" s="10">
        <f t="shared" si="47"/>
        <v>51598.138155422777</v>
      </c>
      <c r="R234" s="74" t="str">
        <f t="shared" si="48"/>
        <v/>
      </c>
      <c r="S234" s="13" t="str">
        <f t="shared" ref="S234:S297" si="55">IF(OR(Y234,T234=""),"",(1/I234+1/(N-E234))*C234/A234)</f>
        <v/>
      </c>
      <c r="T234" s="97" t="s">
        <v>6</v>
      </c>
      <c r="U234" s="13" t="str">
        <f t="shared" ref="U234:U297" si="56">IF(V234="","",IF(Y234,"",K234/(I234*A234)))</f>
        <v/>
      </c>
      <c r="V234" s="12" t="s">
        <v>6</v>
      </c>
      <c r="W234" s="13" t="str">
        <f t="shared" ref="W234:W297" si="57">IF(X234="","",IF(Y234,"",O234/(I234*A234)))</f>
        <v/>
      </c>
      <c r="X234" s="12" t="s">
        <v>6</v>
      </c>
      <c r="Y234" t="b">
        <f t="shared" ref="Y234:Y297" si="58">OR(D234="",L234="",P234="",NOT(Z234=""))</f>
        <v>1</v>
      </c>
      <c r="Z234" s="31"/>
    </row>
    <row r="235" spans="1:26">
      <c r="A235" s="65">
        <v>1</v>
      </c>
      <c r="B235" s="67">
        <f t="shared" si="53"/>
        <v>44092.75</v>
      </c>
      <c r="C235" s="75">
        <f t="shared" si="49"/>
        <v>20389.85056238668</v>
      </c>
      <c r="D235" s="16"/>
      <c r="E235" s="77">
        <f t="shared" si="50"/>
        <v>1115666.0854703749</v>
      </c>
      <c r="F235" s="74" t="str">
        <f t="shared" si="54"/>
        <v/>
      </c>
      <c r="G235" s="1">
        <f t="shared" ref="G235:G298" si="59">IF(Y235,I234*(at*(N-E234)/(I234+N-E234)-bt-ct)*A235,I235-I234)</f>
        <v>5357.8541435987936</v>
      </c>
      <c r="H235" s="1" t="str">
        <f t="shared" ref="H235:H298" si="60">IF(AND(Y235,Z235=""),"",D235-L235-P235)</f>
        <v/>
      </c>
      <c r="I235" s="90">
        <f t="shared" ref="I235:I298" si="61">IF(Y235,I234+G235,E235-M235-Q235)</f>
        <v>378597.5547162189</v>
      </c>
      <c r="J235" s="74" t="str">
        <f t="shared" ref="J235:J298" si="62">IF(Z235="","",(ROUND(I235,0)-H235)/ROUND(I235,0))</f>
        <v/>
      </c>
      <c r="K235" s="1">
        <f t="shared" si="51"/>
        <v>13958.688963170207</v>
      </c>
      <c r="L235" s="2"/>
      <c r="M235" s="7">
        <f t="shared" ref="M235:M298" si="63">IF(Y235,M234+K235,L235)</f>
        <v>684397.08514311537</v>
      </c>
      <c r="N235" s="74" t="str">
        <f t="shared" ref="N235:N298" si="64">IF(Z235="","",(L235-ROUND(M235,0))/ROUND(M235,0))</f>
        <v/>
      </c>
      <c r="O235" s="1">
        <f t="shared" si="52"/>
        <v>1073.307455617851</v>
      </c>
      <c r="P235" s="2"/>
      <c r="Q235" s="10">
        <f t="shared" ref="Q235:Q298" si="65">IF(Y235,Q234+O235,P235)</f>
        <v>52671.445611040632</v>
      </c>
      <c r="R235" s="74" t="str">
        <f t="shared" ref="R235:R298" si="66">IF(Z235="","",(ROUND(Q235,0)-P235)/ROUND(Q235,0))</f>
        <v/>
      </c>
      <c r="S235" s="13" t="str">
        <f t="shared" si="55"/>
        <v/>
      </c>
      <c r="T235" s="97" t="s">
        <v>6</v>
      </c>
      <c r="U235" s="13" t="str">
        <f t="shared" si="56"/>
        <v/>
      </c>
      <c r="V235" s="12" t="s">
        <v>6</v>
      </c>
      <c r="W235" s="13" t="str">
        <f t="shared" si="57"/>
        <v/>
      </c>
      <c r="X235" s="12" t="s">
        <v>6</v>
      </c>
      <c r="Y235" t="b">
        <f t="shared" si="58"/>
        <v>1</v>
      </c>
      <c r="Z235" s="31"/>
    </row>
    <row r="236" spans="1:26">
      <c r="A236" s="65">
        <v>1</v>
      </c>
      <c r="B236" s="67">
        <f t="shared" si="53"/>
        <v>44093.75</v>
      </c>
      <c r="C236" s="75">
        <f t="shared" ref="C236:C299" si="67">E236-E235</f>
        <v>20587.695915449411</v>
      </c>
      <c r="D236" s="16"/>
      <c r="E236" s="77">
        <f t="shared" ref="E236:E299" si="68">IF(Y236,I236+M236+Q236,D236)</f>
        <v>1136253.7813858243</v>
      </c>
      <c r="F236" s="74" t="str">
        <f t="shared" si="54"/>
        <v/>
      </c>
      <c r="G236" s="1">
        <f t="shared" si="59"/>
        <v>5343.5374404924542</v>
      </c>
      <c r="H236" s="1" t="str">
        <f t="shared" si="60"/>
        <v/>
      </c>
      <c r="I236" s="90">
        <f t="shared" si="61"/>
        <v>383941.09215671138</v>
      </c>
      <c r="J236" s="74" t="str">
        <f t="shared" si="62"/>
        <v/>
      </c>
      <c r="K236" s="1">
        <f t="shared" ref="K236:K299" si="69">IF(Y236,bt*I236*A236,M236-M235)</f>
        <v>14155.702325157708</v>
      </c>
      <c r="L236" s="2"/>
      <c r="M236" s="7">
        <f t="shared" si="63"/>
        <v>698552.78746827308</v>
      </c>
      <c r="N236" s="74" t="str">
        <f t="shared" si="64"/>
        <v/>
      </c>
      <c r="O236" s="1">
        <f t="shared" ref="O236:O299" si="70">IF(Y236,ct*I236*A236,Q236-Q235)</f>
        <v>1088.4561497993352</v>
      </c>
      <c r="P236" s="2"/>
      <c r="Q236" s="10">
        <f t="shared" si="65"/>
        <v>53759.901760839966</v>
      </c>
      <c r="R236" s="74" t="str">
        <f t="shared" si="66"/>
        <v/>
      </c>
      <c r="S236" s="13" t="str">
        <f t="shared" si="55"/>
        <v/>
      </c>
      <c r="T236" s="97" t="s">
        <v>6</v>
      </c>
      <c r="U236" s="13" t="str">
        <f t="shared" si="56"/>
        <v/>
      </c>
      <c r="V236" s="12" t="s">
        <v>6</v>
      </c>
      <c r="W236" s="13" t="str">
        <f t="shared" si="57"/>
        <v/>
      </c>
      <c r="X236" s="12" t="s">
        <v>6</v>
      </c>
      <c r="Y236" t="b">
        <f t="shared" si="58"/>
        <v>1</v>
      </c>
      <c r="Z236" s="31"/>
    </row>
    <row r="237" spans="1:26">
      <c r="A237" s="65">
        <v>1</v>
      </c>
      <c r="B237" s="67">
        <f t="shared" ref="B237:B300" si="71">B236+A237</f>
        <v>44094.75</v>
      </c>
      <c r="C237" s="75">
        <f t="shared" si="67"/>
        <v>20780.43924363819</v>
      </c>
      <c r="D237" s="16"/>
      <c r="E237" s="77">
        <f t="shared" si="68"/>
        <v>1157034.2206294625</v>
      </c>
      <c r="F237" s="74" t="str">
        <f t="shared" si="54"/>
        <v/>
      </c>
      <c r="G237" s="1">
        <f t="shared" si="59"/>
        <v>5324.860278404718</v>
      </c>
      <c r="H237" s="1" t="str">
        <f t="shared" si="60"/>
        <v/>
      </c>
      <c r="I237" s="90">
        <f t="shared" si="61"/>
        <v>389265.95243511611</v>
      </c>
      <c r="J237" s="74" t="str">
        <f t="shared" si="62"/>
        <v/>
      </c>
      <c r="K237" s="1">
        <f t="shared" si="69"/>
        <v>14352.027070187571</v>
      </c>
      <c r="L237" s="2"/>
      <c r="M237" s="7">
        <f t="shared" si="63"/>
        <v>712904.81453846069</v>
      </c>
      <c r="N237" s="74" t="str">
        <f t="shared" si="64"/>
        <v/>
      </c>
      <c r="O237" s="1">
        <f t="shared" si="70"/>
        <v>1103.5518950458122</v>
      </c>
      <c r="P237" s="2"/>
      <c r="Q237" s="10">
        <f t="shared" si="65"/>
        <v>54863.45365588578</v>
      </c>
      <c r="R237" s="74" t="str">
        <f t="shared" si="66"/>
        <v/>
      </c>
      <c r="S237" s="13" t="str">
        <f t="shared" si="55"/>
        <v/>
      </c>
      <c r="T237" s="97" t="s">
        <v>6</v>
      </c>
      <c r="U237" s="13" t="str">
        <f t="shared" si="56"/>
        <v/>
      </c>
      <c r="V237" s="12" t="s">
        <v>6</v>
      </c>
      <c r="W237" s="13" t="str">
        <f t="shared" si="57"/>
        <v/>
      </c>
      <c r="X237" s="12" t="s">
        <v>6</v>
      </c>
      <c r="Y237" t="b">
        <f t="shared" si="58"/>
        <v>1</v>
      </c>
      <c r="Z237" s="31"/>
    </row>
    <row r="238" spans="1:26">
      <c r="A238" s="65">
        <v>1</v>
      </c>
      <c r="B238" s="67">
        <f t="shared" si="71"/>
        <v>44095.75</v>
      </c>
      <c r="C238" s="75">
        <f t="shared" si="67"/>
        <v>20967.778401596704</v>
      </c>
      <c r="D238" s="16"/>
      <c r="E238" s="77">
        <f t="shared" si="68"/>
        <v>1178001.9990310592</v>
      </c>
      <c r="F238" s="74" t="str">
        <f t="shared" si="54"/>
        <v/>
      </c>
      <c r="G238" s="1">
        <f t="shared" si="59"/>
        <v>5301.6985683565463</v>
      </c>
      <c r="H238" s="1" t="str">
        <f t="shared" si="60"/>
        <v/>
      </c>
      <c r="I238" s="90">
        <f t="shared" si="61"/>
        <v>394567.65100347268</v>
      </c>
      <c r="J238" s="74" t="str">
        <f t="shared" si="62"/>
        <v/>
      </c>
      <c r="K238" s="1">
        <f t="shared" si="69"/>
        <v>14547.497855379634</v>
      </c>
      <c r="L238" s="2"/>
      <c r="M238" s="7">
        <f t="shared" si="63"/>
        <v>727452.31239384029</v>
      </c>
      <c r="N238" s="74" t="str">
        <f t="shared" si="64"/>
        <v/>
      </c>
      <c r="O238" s="1">
        <f t="shared" si="70"/>
        <v>1118.5819778605858</v>
      </c>
      <c r="P238" s="2"/>
      <c r="Q238" s="10">
        <f t="shared" si="65"/>
        <v>55982.035633746367</v>
      </c>
      <c r="R238" s="74" t="str">
        <f t="shared" si="66"/>
        <v/>
      </c>
      <c r="S238" s="13" t="str">
        <f t="shared" si="55"/>
        <v/>
      </c>
      <c r="T238" s="97" t="s">
        <v>6</v>
      </c>
      <c r="U238" s="13" t="str">
        <f t="shared" si="56"/>
        <v/>
      </c>
      <c r="V238" s="12" t="s">
        <v>6</v>
      </c>
      <c r="W238" s="13" t="str">
        <f t="shared" si="57"/>
        <v/>
      </c>
      <c r="X238" s="12" t="s">
        <v>6</v>
      </c>
      <c r="Y238" t="b">
        <f t="shared" si="58"/>
        <v>1</v>
      </c>
      <c r="Z238" s="31"/>
    </row>
    <row r="239" spans="1:26">
      <c r="A239" s="65">
        <v>1</v>
      </c>
      <c r="B239" s="67">
        <f t="shared" si="71"/>
        <v>44096.75</v>
      </c>
      <c r="C239" s="75">
        <f t="shared" si="67"/>
        <v>21149.409866393544</v>
      </c>
      <c r="D239" s="16"/>
      <c r="E239" s="77">
        <f t="shared" si="68"/>
        <v>1199151.4088974528</v>
      </c>
      <c r="F239" s="74" t="str">
        <f t="shared" si="54"/>
        <v/>
      </c>
      <c r="G239" s="1">
        <f t="shared" si="59"/>
        <v>5273.9316351322514</v>
      </c>
      <c r="H239" s="1" t="str">
        <f t="shared" si="60"/>
        <v/>
      </c>
      <c r="I239" s="90">
        <f t="shared" si="61"/>
        <v>399841.58263860492</v>
      </c>
      <c r="J239" s="74" t="str">
        <f t="shared" si="62"/>
        <v/>
      </c>
      <c r="K239" s="1">
        <f t="shared" si="69"/>
        <v>14741.944888623191</v>
      </c>
      <c r="L239" s="2"/>
      <c r="M239" s="7">
        <f t="shared" si="63"/>
        <v>742194.25728246348</v>
      </c>
      <c r="N239" s="74" t="str">
        <f t="shared" si="64"/>
        <v/>
      </c>
      <c r="O239" s="1">
        <f t="shared" si="70"/>
        <v>1133.5333426380187</v>
      </c>
      <c r="P239" s="2"/>
      <c r="Q239" s="10">
        <f t="shared" si="65"/>
        <v>57115.568976384384</v>
      </c>
      <c r="R239" s="74" t="str">
        <f t="shared" si="66"/>
        <v/>
      </c>
      <c r="S239" s="13" t="str">
        <f t="shared" si="55"/>
        <v/>
      </c>
      <c r="T239" s="97" t="s">
        <v>6</v>
      </c>
      <c r="U239" s="13" t="str">
        <f t="shared" si="56"/>
        <v/>
      </c>
      <c r="V239" s="12" t="s">
        <v>6</v>
      </c>
      <c r="W239" s="13" t="str">
        <f t="shared" si="57"/>
        <v/>
      </c>
      <c r="X239" s="12" t="s">
        <v>6</v>
      </c>
      <c r="Y239" t="b">
        <f t="shared" si="58"/>
        <v>1</v>
      </c>
      <c r="Z239" s="31"/>
    </row>
    <row r="240" spans="1:26">
      <c r="A240" s="65">
        <v>1</v>
      </c>
      <c r="B240" s="67">
        <f t="shared" si="71"/>
        <v>44097.75</v>
      </c>
      <c r="C240" s="75">
        <f t="shared" si="67"/>
        <v>21325.02937656315</v>
      </c>
      <c r="D240" s="16"/>
      <c r="E240" s="77">
        <f t="shared" si="68"/>
        <v>1220476.4382740159</v>
      </c>
      <c r="F240" s="74" t="str">
        <f t="shared" si="54"/>
        <v/>
      </c>
      <c r="G240" s="1">
        <f t="shared" si="59"/>
        <v>5241.4427015532574</v>
      </c>
      <c r="H240" s="1" t="str">
        <f t="shared" si="60"/>
        <v/>
      </c>
      <c r="I240" s="90">
        <f t="shared" si="61"/>
        <v>405083.0253401582</v>
      </c>
      <c r="J240" s="74" t="str">
        <f t="shared" si="62"/>
        <v/>
      </c>
      <c r="K240" s="1">
        <f t="shared" si="69"/>
        <v>14935.194072295551</v>
      </c>
      <c r="L240" s="2"/>
      <c r="M240" s="7">
        <f t="shared" si="63"/>
        <v>757129.45135475905</v>
      </c>
      <c r="N240" s="74" t="str">
        <f t="shared" si="64"/>
        <v/>
      </c>
      <c r="O240" s="1">
        <f t="shared" si="70"/>
        <v>1148.3926027142959</v>
      </c>
      <c r="P240" s="2"/>
      <c r="Q240" s="10">
        <f t="shared" si="65"/>
        <v>58263.961579098679</v>
      </c>
      <c r="R240" s="74" t="str">
        <f t="shared" si="66"/>
        <v/>
      </c>
      <c r="S240" s="13" t="str">
        <f t="shared" si="55"/>
        <v/>
      </c>
      <c r="T240" s="97" t="s">
        <v>6</v>
      </c>
      <c r="U240" s="13" t="str">
        <f t="shared" si="56"/>
        <v/>
      </c>
      <c r="V240" s="12" t="s">
        <v>6</v>
      </c>
      <c r="W240" s="13" t="str">
        <f t="shared" si="57"/>
        <v/>
      </c>
      <c r="X240" s="12" t="s">
        <v>6</v>
      </c>
      <c r="Y240" t="b">
        <f t="shared" si="58"/>
        <v>1</v>
      </c>
      <c r="Z240" s="31"/>
    </row>
    <row r="241" spans="1:26">
      <c r="A241" s="65">
        <v>1</v>
      </c>
      <c r="B241" s="67">
        <f t="shared" si="71"/>
        <v>44098.75</v>
      </c>
      <c r="C241" s="75">
        <f t="shared" si="67"/>
        <v>21494.33260412165</v>
      </c>
      <c r="D241" s="16"/>
      <c r="E241" s="77">
        <f t="shared" si="68"/>
        <v>1241970.7708781376</v>
      </c>
      <c r="F241" s="74" t="str">
        <f t="shared" si="54"/>
        <v/>
      </c>
      <c r="G241" s="1">
        <f t="shared" si="59"/>
        <v>5204.1193859700561</v>
      </c>
      <c r="H241" s="1" t="str">
        <f t="shared" si="60"/>
        <v/>
      </c>
      <c r="I241" s="90">
        <f t="shared" si="61"/>
        <v>410287.14472612826</v>
      </c>
      <c r="J241" s="74" t="str">
        <f t="shared" si="62"/>
        <v/>
      </c>
      <c r="K241" s="1">
        <f t="shared" si="69"/>
        <v>15127.067165322818</v>
      </c>
      <c r="L241" s="2"/>
      <c r="M241" s="7">
        <f t="shared" si="63"/>
        <v>772256.51852008188</v>
      </c>
      <c r="N241" s="74" t="str">
        <f t="shared" si="64"/>
        <v/>
      </c>
      <c r="O241" s="1">
        <f t="shared" si="70"/>
        <v>1163.1460528285572</v>
      </c>
      <c r="P241" s="2"/>
      <c r="Q241" s="10">
        <f t="shared" si="65"/>
        <v>59427.10763192724</v>
      </c>
      <c r="R241" s="74" t="str">
        <f t="shared" si="66"/>
        <v/>
      </c>
      <c r="S241" s="13" t="str">
        <f t="shared" si="55"/>
        <v/>
      </c>
      <c r="T241" s="97" t="s">
        <v>6</v>
      </c>
      <c r="U241" s="13" t="str">
        <f t="shared" si="56"/>
        <v/>
      </c>
      <c r="V241" s="12" t="s">
        <v>6</v>
      </c>
      <c r="W241" s="13" t="str">
        <f t="shared" si="57"/>
        <v/>
      </c>
      <c r="X241" s="12" t="s">
        <v>6</v>
      </c>
      <c r="Y241" t="b">
        <f t="shared" si="58"/>
        <v>1</v>
      </c>
      <c r="Z241" s="31"/>
    </row>
    <row r="242" spans="1:26">
      <c r="A242" s="65">
        <v>1</v>
      </c>
      <c r="B242" s="67">
        <f t="shared" si="71"/>
        <v>44099.75</v>
      </c>
      <c r="C242" s="75">
        <f t="shared" si="67"/>
        <v>21657.015858601313</v>
      </c>
      <c r="D242" s="16"/>
      <c r="E242" s="77">
        <f t="shared" si="68"/>
        <v>1263627.7867367389</v>
      </c>
      <c r="F242" s="74" t="str">
        <f t="shared" si="54"/>
        <v/>
      </c>
      <c r="G242" s="1">
        <f t="shared" si="59"/>
        <v>5161.8542115555711</v>
      </c>
      <c r="H242" s="1" t="str">
        <f t="shared" si="60"/>
        <v/>
      </c>
      <c r="I242" s="90">
        <f t="shared" si="61"/>
        <v>415448.99893768382</v>
      </c>
      <c r="J242" s="74" t="str">
        <f t="shared" si="62"/>
        <v/>
      </c>
      <c r="K242" s="1">
        <f t="shared" si="69"/>
        <v>15317.381964018075</v>
      </c>
      <c r="L242" s="2"/>
      <c r="M242" s="7">
        <f t="shared" si="63"/>
        <v>787573.90048409998</v>
      </c>
      <c r="N242" s="74" t="str">
        <f t="shared" si="64"/>
        <v/>
      </c>
      <c r="O242" s="1">
        <f t="shared" si="70"/>
        <v>1177.7796830278535</v>
      </c>
      <c r="P242" s="2"/>
      <c r="Q242" s="10">
        <f t="shared" si="65"/>
        <v>60604.887314955093</v>
      </c>
      <c r="R242" s="74" t="str">
        <f t="shared" si="66"/>
        <v/>
      </c>
      <c r="S242" s="13" t="str">
        <f t="shared" si="55"/>
        <v/>
      </c>
      <c r="T242" s="97" t="s">
        <v>6</v>
      </c>
      <c r="U242" s="13" t="str">
        <f t="shared" si="56"/>
        <v/>
      </c>
      <c r="V242" s="12" t="s">
        <v>6</v>
      </c>
      <c r="W242" s="13" t="str">
        <f t="shared" si="57"/>
        <v/>
      </c>
      <c r="X242" s="12" t="s">
        <v>6</v>
      </c>
      <c r="Y242" t="b">
        <f t="shared" si="58"/>
        <v>1</v>
      </c>
      <c r="Z242" s="31"/>
    </row>
    <row r="243" spans="1:26">
      <c r="A243" s="65">
        <v>1</v>
      </c>
      <c r="B243" s="67">
        <f t="shared" si="71"/>
        <v>44100.75</v>
      </c>
      <c r="C243" s="75">
        <f t="shared" si="67"/>
        <v>21812.776821935782</v>
      </c>
      <c r="D243" s="16"/>
      <c r="E243" s="77">
        <f t="shared" si="68"/>
        <v>1285440.5635586747</v>
      </c>
      <c r="F243" s="74" t="str">
        <f t="shared" si="54"/>
        <v/>
      </c>
      <c r="G243" s="1">
        <f t="shared" si="59"/>
        <v>5114.5451258173853</v>
      </c>
      <c r="H243" s="1" t="str">
        <f t="shared" si="60"/>
        <v/>
      </c>
      <c r="I243" s="90">
        <f t="shared" si="61"/>
        <v>420563.54406350118</v>
      </c>
      <c r="J243" s="74" t="str">
        <f t="shared" si="62"/>
        <v/>
      </c>
      <c r="K243" s="1">
        <f t="shared" si="69"/>
        <v>15505.952502073704</v>
      </c>
      <c r="L243" s="2"/>
      <c r="M243" s="7">
        <f t="shared" si="63"/>
        <v>803079.8529861737</v>
      </c>
      <c r="N243" s="74" t="str">
        <f t="shared" si="64"/>
        <v/>
      </c>
      <c r="O243" s="1">
        <f t="shared" si="70"/>
        <v>1192.2791940448974</v>
      </c>
      <c r="P243" s="2"/>
      <c r="Q243" s="10">
        <f t="shared" si="65"/>
        <v>61797.166508999988</v>
      </c>
      <c r="R243" s="74" t="str">
        <f t="shared" si="66"/>
        <v/>
      </c>
      <c r="S243" s="13" t="str">
        <f t="shared" si="55"/>
        <v/>
      </c>
      <c r="T243" s="97" t="s">
        <v>6</v>
      </c>
      <c r="U243" s="13" t="str">
        <f t="shared" si="56"/>
        <v/>
      </c>
      <c r="V243" s="12" t="s">
        <v>6</v>
      </c>
      <c r="W243" s="13" t="str">
        <f t="shared" si="57"/>
        <v/>
      </c>
      <c r="X243" s="12" t="s">
        <v>6</v>
      </c>
      <c r="Y243" t="b">
        <f t="shared" si="58"/>
        <v>1</v>
      </c>
      <c r="Z243" s="31"/>
    </row>
    <row r="244" spans="1:26">
      <c r="A244" s="65">
        <v>1</v>
      </c>
      <c r="B244" s="67">
        <f t="shared" si="71"/>
        <v>44101.75</v>
      </c>
      <c r="C244" s="75">
        <f t="shared" si="67"/>
        <v>21961.315312769962</v>
      </c>
      <c r="D244" s="16"/>
      <c r="E244" s="77">
        <f t="shared" si="68"/>
        <v>1307401.8788714446</v>
      </c>
      <c r="F244" s="74" t="str">
        <f t="shared" si="54"/>
        <v/>
      </c>
      <c r="G244" s="1">
        <f t="shared" si="59"/>
        <v>5062.0960285770407</v>
      </c>
      <c r="H244" s="1" t="str">
        <f t="shared" si="60"/>
        <v/>
      </c>
      <c r="I244" s="90">
        <f t="shared" si="61"/>
        <v>425625.64009207819</v>
      </c>
      <c r="J244" s="74" t="str">
        <f t="shared" si="62"/>
        <v/>
      </c>
      <c r="K244" s="1">
        <f t="shared" si="69"/>
        <v>15692.58927002</v>
      </c>
      <c r="L244" s="2"/>
      <c r="M244" s="7">
        <f t="shared" si="63"/>
        <v>818772.44225619372</v>
      </c>
      <c r="N244" s="74" t="str">
        <f t="shared" si="64"/>
        <v/>
      </c>
      <c r="O244" s="1">
        <f t="shared" si="70"/>
        <v>1206.6300141726126</v>
      </c>
      <c r="P244" s="2"/>
      <c r="Q244" s="10">
        <f t="shared" si="65"/>
        <v>63003.796523172598</v>
      </c>
      <c r="R244" s="74" t="str">
        <f t="shared" si="66"/>
        <v/>
      </c>
      <c r="S244" s="13" t="str">
        <f t="shared" si="55"/>
        <v/>
      </c>
      <c r="T244" s="97" t="s">
        <v>6</v>
      </c>
      <c r="U244" s="13" t="str">
        <f t="shared" si="56"/>
        <v/>
      </c>
      <c r="V244" s="12" t="s">
        <v>6</v>
      </c>
      <c r="W244" s="13" t="str">
        <f t="shared" si="57"/>
        <v/>
      </c>
      <c r="X244" s="12" t="s">
        <v>6</v>
      </c>
      <c r="Y244" t="b">
        <f t="shared" si="58"/>
        <v>1</v>
      </c>
      <c r="Z244" s="31"/>
    </row>
    <row r="245" spans="1:26">
      <c r="A245" s="65">
        <v>1</v>
      </c>
      <c r="B245" s="67">
        <f t="shared" si="71"/>
        <v>44102.75</v>
      </c>
      <c r="C245" s="75">
        <f t="shared" si="67"/>
        <v>22102.334078541258</v>
      </c>
      <c r="D245" s="16"/>
      <c r="E245" s="77">
        <f t="shared" si="68"/>
        <v>1329504.2129499859</v>
      </c>
      <c r="F245" s="74" t="str">
        <f t="shared" si="54"/>
        <v/>
      </c>
      <c r="G245" s="1">
        <f t="shared" si="59"/>
        <v>5004.4173064958795</v>
      </c>
      <c r="H245" s="1" t="str">
        <f t="shared" si="60"/>
        <v/>
      </c>
      <c r="I245" s="90">
        <f t="shared" si="61"/>
        <v>430630.05739857408</v>
      </c>
      <c r="J245" s="74" t="str">
        <f t="shared" si="62"/>
        <v/>
      </c>
      <c r="K245" s="1">
        <f t="shared" si="69"/>
        <v>15877.099454391482</v>
      </c>
      <c r="L245" s="2"/>
      <c r="M245" s="7">
        <f t="shared" si="63"/>
        <v>834649.54171058524</v>
      </c>
      <c r="N245" s="74" t="str">
        <f t="shared" si="64"/>
        <v/>
      </c>
      <c r="O245" s="1">
        <f t="shared" si="70"/>
        <v>1220.8173176540392</v>
      </c>
      <c r="P245" s="2"/>
      <c r="Q245" s="10">
        <f t="shared" si="65"/>
        <v>64224.613840826634</v>
      </c>
      <c r="R245" s="74" t="str">
        <f t="shared" si="66"/>
        <v/>
      </c>
      <c r="S245" s="13" t="str">
        <f t="shared" si="55"/>
        <v/>
      </c>
      <c r="T245" s="97" t="s">
        <v>6</v>
      </c>
      <c r="U245" s="13" t="str">
        <f t="shared" si="56"/>
        <v/>
      </c>
      <c r="V245" s="12" t="s">
        <v>6</v>
      </c>
      <c r="W245" s="13" t="str">
        <f t="shared" si="57"/>
        <v/>
      </c>
      <c r="X245" s="12" t="s">
        <v>6</v>
      </c>
      <c r="Y245" t="b">
        <f t="shared" si="58"/>
        <v>1</v>
      </c>
      <c r="Z245" s="31"/>
    </row>
    <row r="246" spans="1:26">
      <c r="A246" s="65">
        <v>1</v>
      </c>
      <c r="B246" s="67">
        <f t="shared" si="71"/>
        <v>44103.75</v>
      </c>
      <c r="C246" s="75">
        <f t="shared" si="67"/>
        <v>22235.539613423171</v>
      </c>
      <c r="D246" s="16"/>
      <c r="E246" s="77">
        <f t="shared" si="68"/>
        <v>1351739.752563409</v>
      </c>
      <c r="F246" s="74" t="str">
        <f t="shared" si="54"/>
        <v/>
      </c>
      <c r="G246" s="1">
        <f t="shared" si="59"/>
        <v>4941.4263720577683</v>
      </c>
      <c r="H246" s="1" t="str">
        <f t="shared" si="60"/>
        <v/>
      </c>
      <c r="I246" s="90">
        <f t="shared" si="61"/>
        <v>435571.48377063184</v>
      </c>
      <c r="J246" s="74" t="str">
        <f t="shared" si="62"/>
        <v/>
      </c>
      <c r="K246" s="1">
        <f t="shared" si="69"/>
        <v>16059.287196765208</v>
      </c>
      <c r="L246" s="2"/>
      <c r="M246" s="7">
        <f t="shared" si="63"/>
        <v>850708.82890735043</v>
      </c>
      <c r="N246" s="74" t="str">
        <f t="shared" si="64"/>
        <v/>
      </c>
      <c r="O246" s="1">
        <f t="shared" si="70"/>
        <v>1234.8260446002332</v>
      </c>
      <c r="P246" s="2"/>
      <c r="Q246" s="10">
        <f t="shared" si="65"/>
        <v>65459.439885426866</v>
      </c>
      <c r="R246" s="74" t="str">
        <f t="shared" si="66"/>
        <v/>
      </c>
      <c r="S246" s="13" t="str">
        <f t="shared" si="55"/>
        <v/>
      </c>
      <c r="T246" s="97" t="s">
        <v>6</v>
      </c>
      <c r="U246" s="13" t="str">
        <f t="shared" si="56"/>
        <v/>
      </c>
      <c r="V246" s="12" t="s">
        <v>6</v>
      </c>
      <c r="W246" s="13" t="str">
        <f t="shared" si="57"/>
        <v/>
      </c>
      <c r="X246" s="12" t="s">
        <v>6</v>
      </c>
      <c r="Y246" t="b">
        <f t="shared" si="58"/>
        <v>1</v>
      </c>
      <c r="Z246" s="31"/>
    </row>
    <row r="247" spans="1:26">
      <c r="A247" s="65">
        <v>1</v>
      </c>
      <c r="B247" s="67">
        <f t="shared" si="71"/>
        <v>44104.75</v>
      </c>
      <c r="C247" s="75">
        <f t="shared" si="67"/>
        <v>22360.642999947304</v>
      </c>
      <c r="D247" s="16"/>
      <c r="E247" s="77">
        <f t="shared" si="68"/>
        <v>1374100.3955633563</v>
      </c>
      <c r="F247" s="74" t="str">
        <f t="shared" si="54"/>
        <v/>
      </c>
      <c r="G247" s="1">
        <f t="shared" si="59"/>
        <v>4873.0482047524192</v>
      </c>
      <c r="H247" s="1" t="str">
        <f t="shared" si="60"/>
        <v/>
      </c>
      <c r="I247" s="90">
        <f t="shared" si="61"/>
        <v>440444.53197538428</v>
      </c>
      <c r="J247" s="74" t="str">
        <f t="shared" si="62"/>
        <v/>
      </c>
      <c r="K247" s="1">
        <f t="shared" si="69"/>
        <v>16238.953872752221</v>
      </c>
      <c r="L247" s="2"/>
      <c r="M247" s="7">
        <f t="shared" si="63"/>
        <v>866947.78278010269</v>
      </c>
      <c r="N247" s="74" t="str">
        <f t="shared" si="64"/>
        <v/>
      </c>
      <c r="O247" s="1">
        <f t="shared" si="70"/>
        <v>1248.6409224423958</v>
      </c>
      <c r="P247" s="2"/>
      <c r="Q247" s="10">
        <f t="shared" si="65"/>
        <v>66708.080807869264</v>
      </c>
      <c r="R247" s="74" t="str">
        <f t="shared" si="66"/>
        <v/>
      </c>
      <c r="S247" s="13" t="str">
        <f t="shared" si="55"/>
        <v/>
      </c>
      <c r="T247" s="97" t="s">
        <v>6</v>
      </c>
      <c r="U247" s="13" t="str">
        <f t="shared" si="56"/>
        <v/>
      </c>
      <c r="V247" s="12" t="s">
        <v>6</v>
      </c>
      <c r="W247" s="13" t="str">
        <f t="shared" si="57"/>
        <v/>
      </c>
      <c r="X247" s="12" t="s">
        <v>6</v>
      </c>
      <c r="Y247" t="b">
        <f t="shared" si="58"/>
        <v>1</v>
      </c>
      <c r="Z247" s="31"/>
    </row>
    <row r="248" spans="1:26">
      <c r="A248" s="65">
        <v>1</v>
      </c>
      <c r="B248" s="67">
        <f t="shared" si="71"/>
        <v>44105.75</v>
      </c>
      <c r="C248" s="75">
        <f t="shared" si="67"/>
        <v>22477.360771891428</v>
      </c>
      <c r="D248" s="16"/>
      <c r="E248" s="77">
        <f t="shared" si="68"/>
        <v>1396577.7563352478</v>
      </c>
      <c r="F248" s="74" t="str">
        <f t="shared" si="54"/>
        <v/>
      </c>
      <c r="G248" s="1">
        <f t="shared" si="59"/>
        <v>4799.215892039887</v>
      </c>
      <c r="H248" s="1" t="str">
        <f t="shared" si="60"/>
        <v/>
      </c>
      <c r="I248" s="90">
        <f t="shared" si="61"/>
        <v>445243.74786742416</v>
      </c>
      <c r="J248" s="74" t="str">
        <f t="shared" si="62"/>
        <v/>
      </c>
      <c r="K248" s="1">
        <f t="shared" si="69"/>
        <v>16415.898390934071</v>
      </c>
      <c r="L248" s="2"/>
      <c r="M248" s="7">
        <f t="shared" si="63"/>
        <v>883363.68117103679</v>
      </c>
      <c r="N248" s="74" t="str">
        <f t="shared" si="64"/>
        <v/>
      </c>
      <c r="O248" s="1">
        <f t="shared" si="70"/>
        <v>1262.2464889176126</v>
      </c>
      <c r="P248" s="2"/>
      <c r="Q248" s="10">
        <f t="shared" si="65"/>
        <v>67970.327296786883</v>
      </c>
      <c r="R248" s="74" t="str">
        <f t="shared" si="66"/>
        <v/>
      </c>
      <c r="S248" s="13" t="str">
        <f t="shared" si="55"/>
        <v/>
      </c>
      <c r="T248" s="97" t="s">
        <v>6</v>
      </c>
      <c r="U248" s="13" t="str">
        <f t="shared" si="56"/>
        <v/>
      </c>
      <c r="V248" s="12" t="s">
        <v>6</v>
      </c>
      <c r="W248" s="13" t="str">
        <f t="shared" si="57"/>
        <v/>
      </c>
      <c r="X248" s="12" t="s">
        <v>6</v>
      </c>
      <c r="Y248" t="b">
        <f t="shared" si="58"/>
        <v>1</v>
      </c>
      <c r="Z248" s="31"/>
    </row>
    <row r="249" spans="1:26">
      <c r="A249" s="65">
        <v>1</v>
      </c>
      <c r="B249" s="67">
        <f t="shared" si="71"/>
        <v>44106.75</v>
      </c>
      <c r="C249" s="75">
        <f t="shared" si="67"/>
        <v>22585.415795740439</v>
      </c>
      <c r="D249" s="16"/>
      <c r="E249" s="77">
        <f t="shared" si="68"/>
        <v>1419163.1721309882</v>
      </c>
      <c r="F249" s="74" t="str">
        <f t="shared" si="54"/>
        <v/>
      </c>
      <c r="G249" s="1">
        <f t="shared" si="59"/>
        <v>4719.8711675188661</v>
      </c>
      <c r="H249" s="1" t="str">
        <f t="shared" si="60"/>
        <v/>
      </c>
      <c r="I249" s="90">
        <f t="shared" si="61"/>
        <v>449963.619034943</v>
      </c>
      <c r="J249" s="74" t="str">
        <f t="shared" si="62"/>
        <v/>
      </c>
      <c r="K249" s="1">
        <f t="shared" si="69"/>
        <v>16589.917511641317</v>
      </c>
      <c r="L249" s="2"/>
      <c r="M249" s="7">
        <f t="shared" si="63"/>
        <v>899953.59868267807</v>
      </c>
      <c r="N249" s="74" t="str">
        <f t="shared" si="64"/>
        <v/>
      </c>
      <c r="O249" s="1">
        <f t="shared" si="70"/>
        <v>1275.6271165802791</v>
      </c>
      <c r="P249" s="2"/>
      <c r="Q249" s="10">
        <f t="shared" si="65"/>
        <v>69245.954413367159</v>
      </c>
      <c r="R249" s="74" t="str">
        <f t="shared" si="66"/>
        <v/>
      </c>
      <c r="S249" s="13" t="str">
        <f t="shared" si="55"/>
        <v/>
      </c>
      <c r="T249" s="97" t="s">
        <v>6</v>
      </c>
      <c r="U249" s="13" t="str">
        <f t="shared" si="56"/>
        <v/>
      </c>
      <c r="V249" s="12" t="s">
        <v>6</v>
      </c>
      <c r="W249" s="13" t="str">
        <f t="shared" si="57"/>
        <v/>
      </c>
      <c r="X249" s="12" t="s">
        <v>6</v>
      </c>
      <c r="Y249" t="b">
        <f t="shared" si="58"/>
        <v>1</v>
      </c>
      <c r="Z249" s="31"/>
    </row>
    <row r="250" spans="1:26">
      <c r="A250" s="65">
        <v>1</v>
      </c>
      <c r="B250" s="67">
        <f t="shared" si="71"/>
        <v>44107.75</v>
      </c>
      <c r="C250" s="75">
        <f t="shared" si="67"/>
        <v>22684.538167764433</v>
      </c>
      <c r="D250" s="16"/>
      <c r="E250" s="77">
        <f t="shared" si="68"/>
        <v>1441847.7102987526</v>
      </c>
      <c r="F250" s="74" t="str">
        <f t="shared" si="54"/>
        <v/>
      </c>
      <c r="G250" s="1">
        <f t="shared" si="59"/>
        <v>4634.9649435705842</v>
      </c>
      <c r="H250" s="1" t="str">
        <f t="shared" si="60"/>
        <v/>
      </c>
      <c r="I250" s="90">
        <f t="shared" si="61"/>
        <v>454598.5839785136</v>
      </c>
      <c r="J250" s="74" t="str">
        <f t="shared" si="62"/>
        <v/>
      </c>
      <c r="K250" s="1">
        <f t="shared" si="69"/>
        <v>16760.806185370326</v>
      </c>
      <c r="L250" s="2"/>
      <c r="M250" s="7">
        <f t="shared" si="63"/>
        <v>916714.40486804838</v>
      </c>
      <c r="N250" s="74" t="str">
        <f t="shared" si="64"/>
        <v/>
      </c>
      <c r="O250" s="1">
        <f t="shared" si="70"/>
        <v>1288.7670388235449</v>
      </c>
      <c r="P250" s="2"/>
      <c r="Q250" s="10">
        <f t="shared" si="65"/>
        <v>70534.721452190701</v>
      </c>
      <c r="R250" s="74" t="str">
        <f t="shared" si="66"/>
        <v/>
      </c>
      <c r="S250" s="13" t="str">
        <f t="shared" si="55"/>
        <v/>
      </c>
      <c r="T250" s="97" t="s">
        <v>6</v>
      </c>
      <c r="U250" s="13" t="str">
        <f t="shared" si="56"/>
        <v/>
      </c>
      <c r="V250" s="12" t="s">
        <v>6</v>
      </c>
      <c r="W250" s="13" t="str">
        <f t="shared" si="57"/>
        <v/>
      </c>
      <c r="X250" s="12" t="s">
        <v>6</v>
      </c>
      <c r="Y250" t="b">
        <f t="shared" si="58"/>
        <v>1</v>
      </c>
      <c r="Z250" s="31"/>
    </row>
    <row r="251" spans="1:26">
      <c r="A251" s="65">
        <v>1</v>
      </c>
      <c r="B251" s="67">
        <f t="shared" si="71"/>
        <v>44108.75</v>
      </c>
      <c r="C251" s="75">
        <f t="shared" si="67"/>
        <v>22774.466123524355</v>
      </c>
      <c r="D251" s="16"/>
      <c r="E251" s="77">
        <f t="shared" si="68"/>
        <v>1464622.176422277</v>
      </c>
      <c r="F251" s="74" t="str">
        <f t="shared" si="54"/>
        <v/>
      </c>
      <c r="G251" s="1">
        <f t="shared" si="59"/>
        <v>4544.4578356083057</v>
      </c>
      <c r="H251" s="1" t="str">
        <f t="shared" si="60"/>
        <v/>
      </c>
      <c r="I251" s="90">
        <f t="shared" si="61"/>
        <v>459143.04181412188</v>
      </c>
      <c r="J251" s="74" t="str">
        <f t="shared" si="62"/>
        <v/>
      </c>
      <c r="K251" s="1">
        <f t="shared" si="69"/>
        <v>16928.357910528841</v>
      </c>
      <c r="L251" s="2"/>
      <c r="M251" s="7">
        <f t="shared" si="63"/>
        <v>933642.76277857728</v>
      </c>
      <c r="N251" s="74" t="str">
        <f t="shared" si="64"/>
        <v/>
      </c>
      <c r="O251" s="1">
        <f t="shared" si="70"/>
        <v>1301.6503773869842</v>
      </c>
      <c r="P251" s="2"/>
      <c r="Q251" s="10">
        <f t="shared" si="65"/>
        <v>71836.371829577678</v>
      </c>
      <c r="R251" s="74" t="str">
        <f t="shared" si="66"/>
        <v/>
      </c>
      <c r="S251" s="13" t="str">
        <f t="shared" si="55"/>
        <v/>
      </c>
      <c r="T251" s="97" t="s">
        <v>6</v>
      </c>
      <c r="U251" s="13" t="str">
        <f t="shared" si="56"/>
        <v/>
      </c>
      <c r="V251" s="12" t="s">
        <v>6</v>
      </c>
      <c r="W251" s="13" t="str">
        <f t="shared" si="57"/>
        <v/>
      </c>
      <c r="X251" s="12" t="s">
        <v>6</v>
      </c>
      <c r="Y251" t="b">
        <f t="shared" si="58"/>
        <v>1</v>
      </c>
      <c r="Z251" s="31"/>
    </row>
    <row r="252" spans="1:26">
      <c r="A252" s="65">
        <v>1</v>
      </c>
      <c r="B252" s="67">
        <f t="shared" si="71"/>
        <v>44109.75</v>
      </c>
      <c r="C252" s="75">
        <f t="shared" si="67"/>
        <v>22854.946956339525</v>
      </c>
      <c r="D252" s="16"/>
      <c r="E252" s="77">
        <f t="shared" si="68"/>
        <v>1487477.1233786165</v>
      </c>
      <c r="F252" s="74" t="str">
        <f t="shared" si="54"/>
        <v/>
      </c>
      <c r="G252" s="1">
        <f t="shared" si="59"/>
        <v>4448.3206749312149</v>
      </c>
      <c r="H252" s="1" t="str">
        <f t="shared" si="60"/>
        <v/>
      </c>
      <c r="I252" s="90">
        <f t="shared" si="61"/>
        <v>463591.36248905311</v>
      </c>
      <c r="J252" s="74" t="str">
        <f t="shared" si="62"/>
        <v/>
      </c>
      <c r="K252" s="1">
        <f t="shared" si="69"/>
        <v>17092.36511009025</v>
      </c>
      <c r="L252" s="2"/>
      <c r="M252" s="7">
        <f t="shared" si="63"/>
        <v>950735.12788866751</v>
      </c>
      <c r="N252" s="74" t="str">
        <f t="shared" si="64"/>
        <v/>
      </c>
      <c r="O252" s="1">
        <f t="shared" si="70"/>
        <v>1314.261171318185</v>
      </c>
      <c r="P252" s="2"/>
      <c r="Q252" s="10">
        <f t="shared" si="65"/>
        <v>73150.633000895861</v>
      </c>
      <c r="R252" s="74" t="str">
        <f t="shared" si="66"/>
        <v/>
      </c>
      <c r="S252" s="13" t="str">
        <f t="shared" si="55"/>
        <v/>
      </c>
      <c r="T252" s="97" t="s">
        <v>6</v>
      </c>
      <c r="U252" s="13" t="str">
        <f t="shared" si="56"/>
        <v/>
      </c>
      <c r="V252" s="12" t="s">
        <v>6</v>
      </c>
      <c r="W252" s="13" t="str">
        <f t="shared" si="57"/>
        <v/>
      </c>
      <c r="X252" s="12" t="s">
        <v>6</v>
      </c>
      <c r="Y252" t="b">
        <f t="shared" si="58"/>
        <v>1</v>
      </c>
      <c r="Z252" s="31"/>
    </row>
    <row r="253" spans="1:26">
      <c r="A253" s="65">
        <v>1</v>
      </c>
      <c r="B253" s="67">
        <f t="shared" si="71"/>
        <v>44110.75</v>
      </c>
      <c r="C253" s="75">
        <f t="shared" si="67"/>
        <v>22925.73794103181</v>
      </c>
      <c r="D253" s="16"/>
      <c r="E253" s="77">
        <f t="shared" si="68"/>
        <v>1510402.8613196483</v>
      </c>
      <c r="F253" s="74" t="str">
        <f t="shared" si="54"/>
        <v/>
      </c>
      <c r="G253" s="1">
        <f t="shared" si="59"/>
        <v>4346.5350070635177</v>
      </c>
      <c r="H253" s="1" t="str">
        <f t="shared" si="60"/>
        <v/>
      </c>
      <c r="I253" s="90">
        <f t="shared" si="61"/>
        <v>467937.89749611664</v>
      </c>
      <c r="J253" s="74" t="str">
        <f t="shared" si="62"/>
        <v/>
      </c>
      <c r="K253" s="1">
        <f t="shared" si="69"/>
        <v>17252.6195266213</v>
      </c>
      <c r="L253" s="2"/>
      <c r="M253" s="7">
        <f t="shared" si="63"/>
        <v>967987.74741528882</v>
      </c>
      <c r="N253" s="74" t="str">
        <f t="shared" si="64"/>
        <v/>
      </c>
      <c r="O253" s="1">
        <f t="shared" si="70"/>
        <v>1326.5834073471051</v>
      </c>
      <c r="P253" s="2"/>
      <c r="Q253" s="10">
        <f t="shared" si="65"/>
        <v>74477.216408242966</v>
      </c>
      <c r="R253" s="74" t="str">
        <f t="shared" si="66"/>
        <v/>
      </c>
      <c r="S253" s="13" t="str">
        <f t="shared" si="55"/>
        <v/>
      </c>
      <c r="T253" s="97" t="s">
        <v>6</v>
      </c>
      <c r="U253" s="13" t="str">
        <f t="shared" si="56"/>
        <v/>
      </c>
      <c r="V253" s="12" t="s">
        <v>6</v>
      </c>
      <c r="W253" s="13" t="str">
        <f t="shared" si="57"/>
        <v/>
      </c>
      <c r="X253" s="12" t="s">
        <v>6</v>
      </c>
      <c r="Y253" t="b">
        <f t="shared" si="58"/>
        <v>1</v>
      </c>
      <c r="Z253" s="31"/>
    </row>
    <row r="254" spans="1:26">
      <c r="A254" s="65">
        <v>1</v>
      </c>
      <c r="B254" s="67">
        <f t="shared" si="71"/>
        <v>44111.75</v>
      </c>
      <c r="C254" s="75">
        <f t="shared" si="67"/>
        <v>22986.607259008568</v>
      </c>
      <c r="D254" s="16"/>
      <c r="E254" s="77">
        <f t="shared" si="68"/>
        <v>1533389.4685786569</v>
      </c>
      <c r="F254" s="74" t="str">
        <f t="shared" si="54"/>
        <v/>
      </c>
      <c r="G254" s="1">
        <f t="shared" si="59"/>
        <v>4239.0935723560533</v>
      </c>
      <c r="H254" s="1" t="str">
        <f t="shared" si="60"/>
        <v/>
      </c>
      <c r="I254" s="90">
        <f t="shared" si="61"/>
        <v>472176.99106847268</v>
      </c>
      <c r="J254" s="74" t="str">
        <f t="shared" si="62"/>
        <v/>
      </c>
      <c r="K254" s="1">
        <f t="shared" si="69"/>
        <v>17408.91263502937</v>
      </c>
      <c r="L254" s="2"/>
      <c r="M254" s="7">
        <f t="shared" si="63"/>
        <v>985396.66005031823</v>
      </c>
      <c r="N254" s="74" t="str">
        <f t="shared" si="64"/>
        <v/>
      </c>
      <c r="O254" s="1">
        <f t="shared" si="70"/>
        <v>1338.6010516229162</v>
      </c>
      <c r="P254" s="2"/>
      <c r="Q254" s="10">
        <f t="shared" si="65"/>
        <v>75815.817459865881</v>
      </c>
      <c r="R254" s="74" t="str">
        <f t="shared" si="66"/>
        <v/>
      </c>
      <c r="S254" s="13" t="str">
        <f t="shared" si="55"/>
        <v/>
      </c>
      <c r="T254" s="97" t="s">
        <v>6</v>
      </c>
      <c r="U254" s="13" t="str">
        <f t="shared" si="56"/>
        <v/>
      </c>
      <c r="V254" s="12" t="s">
        <v>6</v>
      </c>
      <c r="W254" s="13" t="str">
        <f t="shared" si="57"/>
        <v/>
      </c>
      <c r="X254" s="12" t="s">
        <v>6</v>
      </c>
      <c r="Y254" t="b">
        <f t="shared" si="58"/>
        <v>1</v>
      </c>
      <c r="Z254" s="31"/>
    </row>
    <row r="255" spans="1:26">
      <c r="A255" s="65">
        <v>1</v>
      </c>
      <c r="B255" s="67">
        <f t="shared" si="71"/>
        <v>44112.75</v>
      </c>
      <c r="C255" s="75">
        <f t="shared" si="67"/>
        <v>23037.334920548368</v>
      </c>
      <c r="D255" s="16"/>
      <c r="E255" s="77">
        <f t="shared" si="68"/>
        <v>1556426.8034992053</v>
      </c>
      <c r="F255" s="74" t="str">
        <f t="shared" si="54"/>
        <v/>
      </c>
      <c r="G255" s="1">
        <f t="shared" si="59"/>
        <v>4126.0007655415584</v>
      </c>
      <c r="H255" s="1" t="str">
        <f t="shared" si="60"/>
        <v/>
      </c>
      <c r="I255" s="90">
        <f t="shared" si="61"/>
        <v>476302.99183401425</v>
      </c>
      <c r="J255" s="74" t="str">
        <f t="shared" si="62"/>
        <v/>
      </c>
      <c r="K255" s="1">
        <f t="shared" si="69"/>
        <v>17561.036072253275</v>
      </c>
      <c r="L255" s="2"/>
      <c r="M255" s="7">
        <f t="shared" si="63"/>
        <v>1002957.6961225715</v>
      </c>
      <c r="N255" s="74" t="str">
        <f t="shared" si="64"/>
        <v/>
      </c>
      <c r="O255" s="1">
        <f t="shared" si="70"/>
        <v>1350.2980827536644</v>
      </c>
      <c r="P255" s="2"/>
      <c r="Q255" s="10">
        <f t="shared" si="65"/>
        <v>77166.115542619547</v>
      </c>
      <c r="R255" s="74" t="str">
        <f t="shared" si="66"/>
        <v/>
      </c>
      <c r="S255" s="13" t="str">
        <f t="shared" si="55"/>
        <v/>
      </c>
      <c r="T255" s="97" t="s">
        <v>6</v>
      </c>
      <c r="U255" s="13" t="str">
        <f t="shared" si="56"/>
        <v/>
      </c>
      <c r="V255" s="12" t="s">
        <v>6</v>
      </c>
      <c r="W255" s="13" t="str">
        <f t="shared" si="57"/>
        <v/>
      </c>
      <c r="X255" s="12" t="s">
        <v>6</v>
      </c>
      <c r="Y255" t="b">
        <f t="shared" si="58"/>
        <v>1</v>
      </c>
      <c r="Z255" s="31"/>
    </row>
    <row r="256" spans="1:26">
      <c r="A256" s="65">
        <v>1</v>
      </c>
      <c r="B256" s="67">
        <f t="shared" si="71"/>
        <v>44113.75</v>
      </c>
      <c r="C256" s="75">
        <f t="shared" si="67"/>
        <v>23077.713679943699</v>
      </c>
      <c r="D256" s="16"/>
      <c r="E256" s="77">
        <f t="shared" si="68"/>
        <v>1579504.517179149</v>
      </c>
      <c r="F256" s="74" t="str">
        <f t="shared" si="54"/>
        <v/>
      </c>
      <c r="G256" s="1">
        <f t="shared" si="59"/>
        <v>4007.2730708670297</v>
      </c>
      <c r="H256" s="1" t="str">
        <f t="shared" si="60"/>
        <v/>
      </c>
      <c r="I256" s="90">
        <f t="shared" si="61"/>
        <v>480310.2649048813</v>
      </c>
      <c r="J256" s="74" t="str">
        <f t="shared" si="62"/>
        <v/>
      </c>
      <c r="K256" s="1">
        <f t="shared" si="69"/>
        <v>17708.78208299719</v>
      </c>
      <c r="L256" s="2"/>
      <c r="M256" s="7">
        <f t="shared" si="63"/>
        <v>1020666.4782055686</v>
      </c>
      <c r="N256" s="74" t="str">
        <f t="shared" si="64"/>
        <v/>
      </c>
      <c r="O256" s="1">
        <f t="shared" si="70"/>
        <v>1361.6585260795125</v>
      </c>
      <c r="P256" s="2"/>
      <c r="Q256" s="10">
        <f t="shared" si="65"/>
        <v>78527.774068699058</v>
      </c>
      <c r="R256" s="74" t="str">
        <f t="shared" si="66"/>
        <v/>
      </c>
      <c r="S256" s="13" t="str">
        <f t="shared" si="55"/>
        <v/>
      </c>
      <c r="T256" s="97" t="s">
        <v>6</v>
      </c>
      <c r="U256" s="13" t="str">
        <f t="shared" si="56"/>
        <v/>
      </c>
      <c r="V256" s="12" t="s">
        <v>6</v>
      </c>
      <c r="W256" s="13" t="str">
        <f t="shared" si="57"/>
        <v/>
      </c>
      <c r="X256" s="12" t="s">
        <v>6</v>
      </c>
      <c r="Y256" t="b">
        <f t="shared" si="58"/>
        <v>1</v>
      </c>
      <c r="Z256" s="31"/>
    </row>
    <row r="257" spans="1:26">
      <c r="A257" s="65">
        <v>1</v>
      </c>
      <c r="B257" s="67">
        <f t="shared" si="71"/>
        <v>44114.75</v>
      </c>
      <c r="C257" s="75">
        <f t="shared" si="67"/>
        <v>23107.549938962096</v>
      </c>
      <c r="D257" s="16"/>
      <c r="E257" s="77">
        <f t="shared" si="68"/>
        <v>1602612.0671181111</v>
      </c>
      <c r="F257" s="74" t="str">
        <f t="shared" si="54"/>
        <v/>
      </c>
      <c r="G257" s="1">
        <f t="shared" si="59"/>
        <v>3882.939469380412</v>
      </c>
      <c r="H257" s="1" t="str">
        <f t="shared" si="60"/>
        <v/>
      </c>
      <c r="I257" s="90">
        <f t="shared" si="61"/>
        <v>484193.20437426172</v>
      </c>
      <c r="J257" s="74" t="str">
        <f t="shared" si="62"/>
        <v/>
      </c>
      <c r="K257" s="1">
        <f t="shared" si="69"/>
        <v>17851.943980480981</v>
      </c>
      <c r="L257" s="2"/>
      <c r="M257" s="7">
        <f t="shared" si="63"/>
        <v>1038518.4221860496</v>
      </c>
      <c r="N257" s="74" t="str">
        <f t="shared" si="64"/>
        <v/>
      </c>
      <c r="O257" s="1">
        <f t="shared" si="70"/>
        <v>1372.6664891006226</v>
      </c>
      <c r="P257" s="2"/>
      <c r="Q257" s="10">
        <f t="shared" si="65"/>
        <v>79900.44055779968</v>
      </c>
      <c r="R257" s="74" t="str">
        <f t="shared" si="66"/>
        <v/>
      </c>
      <c r="S257" s="13" t="str">
        <f t="shared" si="55"/>
        <v/>
      </c>
      <c r="T257" s="97" t="s">
        <v>6</v>
      </c>
      <c r="U257" s="13" t="str">
        <f t="shared" si="56"/>
        <v/>
      </c>
      <c r="V257" s="12" t="s">
        <v>6</v>
      </c>
      <c r="W257" s="13" t="str">
        <f t="shared" si="57"/>
        <v/>
      </c>
      <c r="X257" s="12" t="s">
        <v>6</v>
      </c>
      <c r="Y257" t="b">
        <f t="shared" si="58"/>
        <v>1</v>
      </c>
      <c r="Z257" s="31"/>
    </row>
    <row r="258" spans="1:26">
      <c r="A258" s="65">
        <v>1</v>
      </c>
      <c r="B258" s="67">
        <f t="shared" si="71"/>
        <v>44115.75</v>
      </c>
      <c r="C258" s="75">
        <f t="shared" si="67"/>
        <v>23126.664633949287</v>
      </c>
      <c r="D258" s="16"/>
      <c r="E258" s="77">
        <f t="shared" si="68"/>
        <v>1625738.7317520604</v>
      </c>
      <c r="F258" s="74" t="str">
        <f t="shared" si="54"/>
        <v/>
      </c>
      <c r="G258" s="1">
        <f t="shared" si="59"/>
        <v>3753.0418149250058</v>
      </c>
      <c r="H258" s="1" t="str">
        <f t="shared" si="60"/>
        <v/>
      </c>
      <c r="I258" s="90">
        <f t="shared" si="61"/>
        <v>487946.24618918676</v>
      </c>
      <c r="J258" s="74" t="str">
        <f t="shared" si="62"/>
        <v/>
      </c>
      <c r="K258" s="1">
        <f t="shared" si="69"/>
        <v>17990.316621053313</v>
      </c>
      <c r="L258" s="2"/>
      <c r="M258" s="7">
        <f t="shared" si="63"/>
        <v>1056508.7388071029</v>
      </c>
      <c r="N258" s="74" t="str">
        <f t="shared" si="64"/>
        <v/>
      </c>
      <c r="O258" s="1">
        <f t="shared" si="70"/>
        <v>1383.3061979709662</v>
      </c>
      <c r="P258" s="2"/>
      <c r="Q258" s="10">
        <f t="shared" si="65"/>
        <v>81283.74675577064</v>
      </c>
      <c r="R258" s="74" t="str">
        <f t="shared" si="66"/>
        <v/>
      </c>
      <c r="S258" s="13" t="str">
        <f t="shared" si="55"/>
        <v/>
      </c>
      <c r="T258" s="97" t="s">
        <v>6</v>
      </c>
      <c r="U258" s="13" t="str">
        <f t="shared" si="56"/>
        <v/>
      </c>
      <c r="V258" s="12" t="s">
        <v>6</v>
      </c>
      <c r="W258" s="13" t="str">
        <f t="shared" si="57"/>
        <v/>
      </c>
      <c r="X258" s="12" t="s">
        <v>6</v>
      </c>
      <c r="Y258" t="b">
        <f t="shared" si="58"/>
        <v>1</v>
      </c>
      <c r="Z258" s="31"/>
    </row>
    <row r="259" spans="1:26">
      <c r="A259" s="65">
        <v>1</v>
      </c>
      <c r="B259" s="67">
        <f t="shared" si="71"/>
        <v>44116.75</v>
      </c>
      <c r="C259" s="75">
        <f t="shared" si="67"/>
        <v>23134.894101742189</v>
      </c>
      <c r="D259" s="16"/>
      <c r="E259" s="77">
        <f t="shared" si="68"/>
        <v>1648873.6258538025</v>
      </c>
      <c r="F259" s="74" t="str">
        <f t="shared" si="54"/>
        <v/>
      </c>
      <c r="G259" s="1">
        <f t="shared" si="59"/>
        <v>3617.6351753961021</v>
      </c>
      <c r="H259" s="1" t="str">
        <f t="shared" si="60"/>
        <v/>
      </c>
      <c r="I259" s="90">
        <f t="shared" si="61"/>
        <v>491563.88136458286</v>
      </c>
      <c r="J259" s="74" t="str">
        <f t="shared" si="62"/>
        <v/>
      </c>
      <c r="K259" s="1">
        <f t="shared" si="69"/>
        <v>18123.696891386619</v>
      </c>
      <c r="L259" s="2"/>
      <c r="M259" s="7">
        <f t="shared" si="63"/>
        <v>1074632.4356984894</v>
      </c>
      <c r="N259" s="74" t="str">
        <f t="shared" si="64"/>
        <v/>
      </c>
      <c r="O259" s="1">
        <f t="shared" si="70"/>
        <v>1393.5620349595818</v>
      </c>
      <c r="P259" s="2"/>
      <c r="Q259" s="10">
        <f t="shared" si="65"/>
        <v>82677.308790730225</v>
      </c>
      <c r="R259" s="74" t="str">
        <f t="shared" si="66"/>
        <v/>
      </c>
      <c r="S259" s="13" t="str">
        <f t="shared" si="55"/>
        <v/>
      </c>
      <c r="T259" s="97" t="s">
        <v>6</v>
      </c>
      <c r="U259" s="13" t="str">
        <f t="shared" si="56"/>
        <v/>
      </c>
      <c r="V259" s="12" t="s">
        <v>6</v>
      </c>
      <c r="W259" s="13" t="str">
        <f t="shared" si="57"/>
        <v/>
      </c>
      <c r="X259" s="12" t="s">
        <v>6</v>
      </c>
      <c r="Y259" t="b">
        <f t="shared" si="58"/>
        <v>1</v>
      </c>
      <c r="Z259" s="31"/>
    </row>
    <row r="260" spans="1:26">
      <c r="A260" s="65">
        <v>1</v>
      </c>
      <c r="B260" s="67">
        <f t="shared" si="71"/>
        <v>44117.75</v>
      </c>
      <c r="C260" s="75">
        <f t="shared" si="67"/>
        <v>23132.09091946017</v>
      </c>
      <c r="D260" s="16"/>
      <c r="E260" s="77">
        <f t="shared" si="68"/>
        <v>1672005.7167732627</v>
      </c>
      <c r="F260" s="74" t="str">
        <f t="shared" si="54"/>
        <v/>
      </c>
      <c r="G260" s="1">
        <f t="shared" si="59"/>
        <v>3476.7881358419236</v>
      </c>
      <c r="H260" s="1" t="str">
        <f t="shared" si="60"/>
        <v/>
      </c>
      <c r="I260" s="90">
        <f t="shared" si="61"/>
        <v>495040.66950042476</v>
      </c>
      <c r="J260" s="74" t="str">
        <f t="shared" si="62"/>
        <v/>
      </c>
      <c r="K260" s="1">
        <f t="shared" si="69"/>
        <v>18251.884206847317</v>
      </c>
      <c r="L260" s="2"/>
      <c r="M260" s="7">
        <f t="shared" si="63"/>
        <v>1092884.3199053367</v>
      </c>
      <c r="N260" s="74" t="str">
        <f t="shared" si="64"/>
        <v/>
      </c>
      <c r="O260" s="1">
        <f t="shared" si="70"/>
        <v>1403.4185767711101</v>
      </c>
      <c r="P260" s="2"/>
      <c r="Q260" s="10">
        <f t="shared" si="65"/>
        <v>84080.727367501342</v>
      </c>
      <c r="R260" s="74" t="str">
        <f t="shared" si="66"/>
        <v/>
      </c>
      <c r="S260" s="13" t="str">
        <f t="shared" si="55"/>
        <v/>
      </c>
      <c r="T260" s="97" t="s">
        <v>6</v>
      </c>
      <c r="U260" s="13" t="str">
        <f t="shared" si="56"/>
        <v/>
      </c>
      <c r="V260" s="12" t="s">
        <v>6</v>
      </c>
      <c r="W260" s="13" t="str">
        <f t="shared" si="57"/>
        <v/>
      </c>
      <c r="X260" s="12" t="s">
        <v>6</v>
      </c>
      <c r="Y260" t="b">
        <f t="shared" si="58"/>
        <v>1</v>
      </c>
      <c r="Z260" s="31"/>
    </row>
    <row r="261" spans="1:26">
      <c r="A261" s="65">
        <v>1</v>
      </c>
      <c r="B261" s="67">
        <f t="shared" si="71"/>
        <v>44118.75</v>
      </c>
      <c r="C261" s="75">
        <f t="shared" si="67"/>
        <v>23118.124713164754</v>
      </c>
      <c r="D261" s="16"/>
      <c r="E261" s="77">
        <f t="shared" si="68"/>
        <v>1695123.8414864275</v>
      </c>
      <c r="F261" s="74" t="str">
        <f t="shared" si="54"/>
        <v/>
      </c>
      <c r="G261" s="1">
        <f t="shared" si="59"/>
        <v>3330.58306004632</v>
      </c>
      <c r="H261" s="1" t="str">
        <f t="shared" si="60"/>
        <v/>
      </c>
      <c r="I261" s="90">
        <f t="shared" si="61"/>
        <v>498371.25256047107</v>
      </c>
      <c r="J261" s="74" t="str">
        <f t="shared" si="62"/>
        <v/>
      </c>
      <c r="K261" s="1">
        <f t="shared" si="69"/>
        <v>18374.681019510404</v>
      </c>
      <c r="L261" s="2"/>
      <c r="M261" s="7">
        <f t="shared" si="63"/>
        <v>1111259.0009248471</v>
      </c>
      <c r="N261" s="74" t="str">
        <f t="shared" si="64"/>
        <v/>
      </c>
      <c r="O261" s="1">
        <f t="shared" si="70"/>
        <v>1412.8606336079054</v>
      </c>
      <c r="P261" s="2"/>
      <c r="Q261" s="10">
        <f t="shared" si="65"/>
        <v>85493.588001109252</v>
      </c>
      <c r="R261" s="74" t="str">
        <f t="shared" si="66"/>
        <v/>
      </c>
      <c r="S261" s="13" t="str">
        <f t="shared" si="55"/>
        <v/>
      </c>
      <c r="T261" s="97" t="s">
        <v>6</v>
      </c>
      <c r="U261" s="13" t="str">
        <f t="shared" si="56"/>
        <v/>
      </c>
      <c r="V261" s="12" t="s">
        <v>6</v>
      </c>
      <c r="W261" s="13" t="str">
        <f t="shared" si="57"/>
        <v/>
      </c>
      <c r="X261" s="12" t="s">
        <v>6</v>
      </c>
      <c r="Y261" t="b">
        <f t="shared" si="58"/>
        <v>1</v>
      </c>
      <c r="Z261" s="31"/>
    </row>
    <row r="262" spans="1:26">
      <c r="A262" s="65">
        <v>1</v>
      </c>
      <c r="B262" s="67">
        <f t="shared" si="71"/>
        <v>44119.75</v>
      </c>
      <c r="C262" s="75">
        <f t="shared" si="67"/>
        <v>23092.882930329069</v>
      </c>
      <c r="D262" s="16"/>
      <c r="E262" s="77">
        <f t="shared" si="68"/>
        <v>1718216.7244167565</v>
      </c>
      <c r="F262" s="74" t="str">
        <f t="shared" si="54"/>
        <v/>
      </c>
      <c r="G262" s="1">
        <f t="shared" si="59"/>
        <v>3179.1163073154621</v>
      </c>
      <c r="H262" s="1" t="str">
        <f t="shared" si="60"/>
        <v/>
      </c>
      <c r="I262" s="90">
        <f t="shared" si="61"/>
        <v>501550.36886778654</v>
      </c>
      <c r="J262" s="74" t="str">
        <f t="shared" si="62"/>
        <v/>
      </c>
      <c r="K262" s="1">
        <f t="shared" si="69"/>
        <v>18491.893334166853</v>
      </c>
      <c r="L262" s="2"/>
      <c r="M262" s="7">
        <f t="shared" si="63"/>
        <v>1129750.8942590139</v>
      </c>
      <c r="N262" s="74" t="str">
        <f t="shared" si="64"/>
        <v/>
      </c>
      <c r="O262" s="1">
        <f t="shared" si="70"/>
        <v>1421.8732888467264</v>
      </c>
      <c r="P262" s="2"/>
      <c r="Q262" s="10">
        <f t="shared" si="65"/>
        <v>86915.461289955972</v>
      </c>
      <c r="R262" s="74" t="str">
        <f t="shared" si="66"/>
        <v/>
      </c>
      <c r="S262" s="13" t="str">
        <f t="shared" si="55"/>
        <v/>
      </c>
      <c r="T262" s="97" t="s">
        <v>6</v>
      </c>
      <c r="U262" s="13" t="str">
        <f t="shared" si="56"/>
        <v/>
      </c>
      <c r="V262" s="12" t="s">
        <v>6</v>
      </c>
      <c r="W262" s="13" t="str">
        <f t="shared" si="57"/>
        <v/>
      </c>
      <c r="X262" s="12" t="s">
        <v>6</v>
      </c>
      <c r="Y262" t="b">
        <f t="shared" si="58"/>
        <v>1</v>
      </c>
      <c r="Z262" s="31"/>
    </row>
    <row r="263" spans="1:26">
      <c r="A263" s="65">
        <v>1</v>
      </c>
      <c r="B263" s="67">
        <f t="shared" si="71"/>
        <v>44120.75</v>
      </c>
      <c r="C263" s="75">
        <f t="shared" si="67"/>
        <v>23056.271571055753</v>
      </c>
      <c r="D263" s="16"/>
      <c r="E263" s="77">
        <f t="shared" si="68"/>
        <v>1741272.9959878123</v>
      </c>
      <c r="F263" s="74" t="str">
        <f t="shared" si="54"/>
        <v/>
      </c>
      <c r="G263" s="1">
        <f t="shared" si="59"/>
        <v>3022.4984013062221</v>
      </c>
      <c r="H263" s="1" t="str">
        <f t="shared" si="60"/>
        <v/>
      </c>
      <c r="I263" s="90">
        <f t="shared" si="61"/>
        <v>504572.86726909276</v>
      </c>
      <c r="J263" s="74" t="str">
        <f t="shared" si="62"/>
        <v/>
      </c>
      <c r="K263" s="1">
        <f t="shared" si="69"/>
        <v>18603.331230555636</v>
      </c>
      <c r="L263" s="2"/>
      <c r="M263" s="7">
        <f t="shared" si="63"/>
        <v>1148354.2254895696</v>
      </c>
      <c r="N263" s="74" t="str">
        <f t="shared" si="64"/>
        <v/>
      </c>
      <c r="O263" s="1">
        <f t="shared" si="70"/>
        <v>1430.4419391940501</v>
      </c>
      <c r="P263" s="2"/>
      <c r="Q263" s="10">
        <f t="shared" si="65"/>
        <v>88345.903229150019</v>
      </c>
      <c r="R263" s="74" t="str">
        <f t="shared" si="66"/>
        <v/>
      </c>
      <c r="S263" s="13" t="str">
        <f t="shared" si="55"/>
        <v/>
      </c>
      <c r="T263" s="97" t="s">
        <v>6</v>
      </c>
      <c r="U263" s="13" t="str">
        <f t="shared" si="56"/>
        <v/>
      </c>
      <c r="V263" s="12" t="s">
        <v>6</v>
      </c>
      <c r="W263" s="13" t="str">
        <f t="shared" si="57"/>
        <v/>
      </c>
      <c r="X263" s="12" t="s">
        <v>6</v>
      </c>
      <c r="Y263" t="b">
        <f t="shared" si="58"/>
        <v>1</v>
      </c>
      <c r="Z263" s="31"/>
    </row>
    <row r="264" spans="1:26">
      <c r="A264" s="65">
        <v>1</v>
      </c>
      <c r="B264" s="67">
        <f t="shared" si="71"/>
        <v>44121.75</v>
      </c>
      <c r="C264" s="75">
        <f t="shared" si="67"/>
        <v>23008.21587299672</v>
      </c>
      <c r="D264" s="16"/>
      <c r="E264" s="77">
        <f t="shared" si="68"/>
        <v>1764281.211860809</v>
      </c>
      <c r="F264" s="74" t="str">
        <f t="shared" si="54"/>
        <v/>
      </c>
      <c r="G264" s="1">
        <f t="shared" si="59"/>
        <v>2860.854147880274</v>
      </c>
      <c r="H264" s="1" t="str">
        <f t="shared" si="60"/>
        <v/>
      </c>
      <c r="I264" s="90">
        <f t="shared" si="61"/>
        <v>507433.72141697304</v>
      </c>
      <c r="J264" s="74" t="str">
        <f t="shared" si="62"/>
        <v/>
      </c>
      <c r="K264" s="1">
        <f t="shared" si="69"/>
        <v>18708.809389940972</v>
      </c>
      <c r="L264" s="2"/>
      <c r="M264" s="7">
        <f t="shared" si="63"/>
        <v>1167063.0348795105</v>
      </c>
      <c r="N264" s="74" t="str">
        <f t="shared" si="64"/>
        <v/>
      </c>
      <c r="O264" s="1">
        <f t="shared" si="70"/>
        <v>1438.5523351754946</v>
      </c>
      <c r="P264" s="2"/>
      <c r="Q264" s="10">
        <f t="shared" si="65"/>
        <v>89784.455564325515</v>
      </c>
      <c r="R264" s="74" t="str">
        <f t="shared" si="66"/>
        <v/>
      </c>
      <c r="S264" s="13" t="str">
        <f t="shared" si="55"/>
        <v/>
      </c>
      <c r="T264" s="97" t="s">
        <v>6</v>
      </c>
      <c r="U264" s="13" t="str">
        <f t="shared" si="56"/>
        <v/>
      </c>
      <c r="V264" s="12" t="s">
        <v>6</v>
      </c>
      <c r="W264" s="13" t="str">
        <f t="shared" si="57"/>
        <v/>
      </c>
      <c r="X264" s="12" t="s">
        <v>6</v>
      </c>
      <c r="Y264" t="b">
        <f t="shared" si="58"/>
        <v>1</v>
      </c>
      <c r="Z264" s="31"/>
    </row>
    <row r="265" spans="1:26">
      <c r="A265" s="65">
        <v>1</v>
      </c>
      <c r="B265" s="67">
        <f t="shared" si="71"/>
        <v>44122.75</v>
      </c>
      <c r="C265" s="75">
        <f t="shared" si="67"/>
        <v>22948.660945004551</v>
      </c>
      <c r="D265" s="16"/>
      <c r="E265" s="77">
        <f t="shared" si="68"/>
        <v>1787229.8728058136</v>
      </c>
      <c r="F265" s="74" t="str">
        <f t="shared" si="54"/>
        <v/>
      </c>
      <c r="G265" s="1">
        <f t="shared" si="59"/>
        <v>2694.3226991469569</v>
      </c>
      <c r="H265" s="1" t="str">
        <f t="shared" si="60"/>
        <v/>
      </c>
      <c r="I265" s="90">
        <f t="shared" si="61"/>
        <v>510128.04411612003</v>
      </c>
      <c r="J265" s="74" t="str">
        <f t="shared" si="62"/>
        <v/>
      </c>
      <c r="K265" s="1">
        <f t="shared" si="69"/>
        <v>18808.147624050784</v>
      </c>
      <c r="L265" s="2"/>
      <c r="M265" s="7">
        <f t="shared" si="63"/>
        <v>1185871.1825035613</v>
      </c>
      <c r="N265" s="74" t="str">
        <f t="shared" si="64"/>
        <v/>
      </c>
      <c r="O265" s="1">
        <f t="shared" si="70"/>
        <v>1446.1906218068029</v>
      </c>
      <c r="P265" s="2"/>
      <c r="Q265" s="10">
        <f t="shared" si="65"/>
        <v>91230.646186132319</v>
      </c>
      <c r="R265" s="74" t="str">
        <f t="shared" si="66"/>
        <v/>
      </c>
      <c r="S265" s="13" t="str">
        <f t="shared" si="55"/>
        <v/>
      </c>
      <c r="T265" s="97" t="s">
        <v>6</v>
      </c>
      <c r="U265" s="13" t="str">
        <f t="shared" si="56"/>
        <v/>
      </c>
      <c r="V265" s="12" t="s">
        <v>6</v>
      </c>
      <c r="W265" s="13" t="str">
        <f t="shared" si="57"/>
        <v/>
      </c>
      <c r="X265" s="12" t="s">
        <v>6</v>
      </c>
      <c r="Y265" t="b">
        <f t="shared" si="58"/>
        <v>1</v>
      </c>
      <c r="Z265" s="31"/>
    </row>
    <row r="266" spans="1:26">
      <c r="A266" s="65">
        <v>1</v>
      </c>
      <c r="B266" s="67">
        <f t="shared" si="71"/>
        <v>44123.75</v>
      </c>
      <c r="C266" s="75">
        <f t="shared" si="67"/>
        <v>22877.572344650747</v>
      </c>
      <c r="D266" s="16"/>
      <c r="E266" s="77">
        <f t="shared" si="68"/>
        <v>1810107.4451504643</v>
      </c>
      <c r="F266" s="74" t="str">
        <f t="shared" si="54"/>
        <v/>
      </c>
      <c r="G266" s="1">
        <f t="shared" si="59"/>
        <v>2523.0575610686319</v>
      </c>
      <c r="H266" s="1" t="str">
        <f t="shared" si="60"/>
        <v/>
      </c>
      <c r="I266" s="90">
        <f t="shared" si="61"/>
        <v>512651.10167718865</v>
      </c>
      <c r="J266" s="74" t="str">
        <f t="shared" si="62"/>
        <v/>
      </c>
      <c r="K266" s="1">
        <f t="shared" si="69"/>
        <v>18901.171404295561</v>
      </c>
      <c r="L266" s="2"/>
      <c r="M266" s="7">
        <f t="shared" si="63"/>
        <v>1204772.3539078569</v>
      </c>
      <c r="N266" s="74" t="str">
        <f t="shared" si="64"/>
        <v/>
      </c>
      <c r="O266" s="1">
        <f t="shared" si="70"/>
        <v>1453.343379286385</v>
      </c>
      <c r="P266" s="2"/>
      <c r="Q266" s="10">
        <f t="shared" si="65"/>
        <v>92683.989565418698</v>
      </c>
      <c r="R266" s="74" t="str">
        <f t="shared" si="66"/>
        <v/>
      </c>
      <c r="S266" s="13" t="str">
        <f t="shared" si="55"/>
        <v/>
      </c>
      <c r="T266" s="97" t="s">
        <v>6</v>
      </c>
      <c r="U266" s="13" t="str">
        <f t="shared" si="56"/>
        <v/>
      </c>
      <c r="V266" s="12" t="s">
        <v>6</v>
      </c>
      <c r="W266" s="13" t="str">
        <f t="shared" si="57"/>
        <v/>
      </c>
      <c r="X266" s="12" t="s">
        <v>6</v>
      </c>
      <c r="Y266" t="b">
        <f t="shared" si="58"/>
        <v>1</v>
      </c>
      <c r="Z266" s="31"/>
    </row>
    <row r="267" spans="1:26">
      <c r="A267" s="65">
        <v>1</v>
      </c>
      <c r="B267" s="67">
        <f t="shared" si="71"/>
        <v>44124.75</v>
      </c>
      <c r="C267" s="75">
        <f t="shared" si="67"/>
        <v>22794.936594887171</v>
      </c>
      <c r="D267" s="16"/>
      <c r="E267" s="77">
        <f t="shared" si="68"/>
        <v>1832902.3817453515</v>
      </c>
      <c r="F267" s="74" t="str">
        <f t="shared" si="54"/>
        <v/>
      </c>
      <c r="G267" s="1">
        <f t="shared" si="59"/>
        <v>2347.2265422455998</v>
      </c>
      <c r="H267" s="1" t="str">
        <f t="shared" si="60"/>
        <v/>
      </c>
      <c r="I267" s="90">
        <f t="shared" si="61"/>
        <v>514998.32821943425</v>
      </c>
      <c r="J267" s="74" t="str">
        <f t="shared" si="62"/>
        <v/>
      </c>
      <c r="K267" s="1">
        <f t="shared" si="69"/>
        <v>18987.712389098968</v>
      </c>
      <c r="L267" s="2"/>
      <c r="M267" s="7">
        <f t="shared" si="63"/>
        <v>1223760.0662969558</v>
      </c>
      <c r="N267" s="74" t="str">
        <f t="shared" si="64"/>
        <v/>
      </c>
      <c r="O267" s="1">
        <f t="shared" si="70"/>
        <v>1459.9976635426704</v>
      </c>
      <c r="P267" s="2"/>
      <c r="Q267" s="10">
        <f t="shared" si="65"/>
        <v>94143.98722896137</v>
      </c>
      <c r="R267" s="74" t="str">
        <f t="shared" si="66"/>
        <v/>
      </c>
      <c r="S267" s="13" t="str">
        <f t="shared" si="55"/>
        <v/>
      </c>
      <c r="T267" s="97" t="s">
        <v>6</v>
      </c>
      <c r="U267" s="13" t="str">
        <f t="shared" si="56"/>
        <v/>
      </c>
      <c r="V267" s="12" t="s">
        <v>6</v>
      </c>
      <c r="W267" s="13" t="str">
        <f t="shared" si="57"/>
        <v/>
      </c>
      <c r="X267" s="12" t="s">
        <v>6</v>
      </c>
      <c r="Y267" t="b">
        <f t="shared" si="58"/>
        <v>1</v>
      </c>
      <c r="Z267" s="31"/>
    </row>
    <row r="268" spans="1:26">
      <c r="A268" s="65">
        <v>1</v>
      </c>
      <c r="B268" s="67">
        <f t="shared" si="71"/>
        <v>44125.75</v>
      </c>
      <c r="C268" s="75">
        <f t="shared" si="67"/>
        <v>22700.76163533004</v>
      </c>
      <c r="D268" s="16"/>
      <c r="E268" s="77">
        <f t="shared" si="68"/>
        <v>1855603.1433806815</v>
      </c>
      <c r="F268" s="74" t="str">
        <f t="shared" si="54"/>
        <v/>
      </c>
      <c r="G268" s="1">
        <f t="shared" si="59"/>
        <v>2167.0116417726103</v>
      </c>
      <c r="H268" s="1" t="str">
        <f t="shared" si="60"/>
        <v/>
      </c>
      <c r="I268" s="90">
        <f t="shared" si="61"/>
        <v>517165.33986120688</v>
      </c>
      <c r="J268" s="74" t="str">
        <f t="shared" si="62"/>
        <v/>
      </c>
      <c r="K268" s="1">
        <f t="shared" si="69"/>
        <v>19067.608947093766</v>
      </c>
      <c r="L268" s="2"/>
      <c r="M268" s="7">
        <f t="shared" si="63"/>
        <v>1242827.6752440496</v>
      </c>
      <c r="N268" s="74" t="str">
        <f t="shared" si="64"/>
        <v/>
      </c>
      <c r="O268" s="1">
        <f t="shared" si="70"/>
        <v>1466.1410464635364</v>
      </c>
      <c r="P268" s="2"/>
      <c r="Q268" s="10">
        <f t="shared" si="65"/>
        <v>95610.128275424911</v>
      </c>
      <c r="R268" s="74" t="str">
        <f t="shared" si="66"/>
        <v/>
      </c>
      <c r="S268" s="13" t="str">
        <f t="shared" si="55"/>
        <v/>
      </c>
      <c r="T268" s="97" t="s">
        <v>6</v>
      </c>
      <c r="U268" s="13" t="str">
        <f t="shared" si="56"/>
        <v/>
      </c>
      <c r="V268" s="12" t="s">
        <v>6</v>
      </c>
      <c r="W268" s="13" t="str">
        <f t="shared" si="57"/>
        <v/>
      </c>
      <c r="X268" s="12" t="s">
        <v>6</v>
      </c>
      <c r="Y268" t="b">
        <f t="shared" si="58"/>
        <v>1</v>
      </c>
      <c r="Z268" s="31"/>
    </row>
    <row r="269" spans="1:26">
      <c r="A269" s="65">
        <v>1</v>
      </c>
      <c r="B269" s="67">
        <f t="shared" si="71"/>
        <v>44126.75</v>
      </c>
      <c r="C269" s="75">
        <f t="shared" si="67"/>
        <v>22595.077203865163</v>
      </c>
      <c r="D269" s="16"/>
      <c r="E269" s="77">
        <f t="shared" si="68"/>
        <v>1878198.2205845467</v>
      </c>
      <c r="F269" s="74" t="str">
        <f t="shared" si="54"/>
        <v/>
      </c>
      <c r="G269" s="1">
        <f t="shared" si="59"/>
        <v>1982.6088743650337</v>
      </c>
      <c r="H269" s="1" t="str">
        <f t="shared" si="60"/>
        <v/>
      </c>
      <c r="I269" s="90">
        <f t="shared" si="61"/>
        <v>519147.94873557193</v>
      </c>
      <c r="J269" s="74" t="str">
        <f t="shared" si="62"/>
        <v/>
      </c>
      <c r="K269" s="1">
        <f t="shared" si="69"/>
        <v>19140.706673870227</v>
      </c>
      <c r="L269" s="2"/>
      <c r="M269" s="7">
        <f t="shared" si="63"/>
        <v>1261968.38191792</v>
      </c>
      <c r="N269" s="74" t="str">
        <f t="shared" si="64"/>
        <v/>
      </c>
      <c r="O269" s="1">
        <f t="shared" si="70"/>
        <v>1471.7616556299774</v>
      </c>
      <c r="P269" s="2"/>
      <c r="Q269" s="10">
        <f t="shared" si="65"/>
        <v>97081.889931054888</v>
      </c>
      <c r="R269" s="74" t="str">
        <f t="shared" si="66"/>
        <v/>
      </c>
      <c r="S269" s="13" t="str">
        <f t="shared" si="55"/>
        <v/>
      </c>
      <c r="T269" s="97" t="s">
        <v>6</v>
      </c>
      <c r="U269" s="13" t="str">
        <f t="shared" si="56"/>
        <v/>
      </c>
      <c r="V269" s="12" t="s">
        <v>6</v>
      </c>
      <c r="W269" s="13" t="str">
        <f t="shared" si="57"/>
        <v/>
      </c>
      <c r="X269" s="12" t="s">
        <v>6</v>
      </c>
      <c r="Y269" t="b">
        <f t="shared" si="58"/>
        <v>1</v>
      </c>
      <c r="Z269" s="31"/>
    </row>
    <row r="270" spans="1:26">
      <c r="A270" s="65">
        <v>1</v>
      </c>
      <c r="B270" s="67">
        <f t="shared" si="71"/>
        <v>44127.75</v>
      </c>
      <c r="C270" s="75">
        <f t="shared" si="67"/>
        <v>22477.935144571122</v>
      </c>
      <c r="D270" s="16"/>
      <c r="E270" s="77">
        <f t="shared" si="68"/>
        <v>1900676.1557291178</v>
      </c>
      <c r="F270" s="74" t="str">
        <f t="shared" si="54"/>
        <v/>
      </c>
      <c r="G270" s="1">
        <f t="shared" si="59"/>
        <v>1794.2280312888206</v>
      </c>
      <c r="H270" s="1" t="str">
        <f t="shared" si="60"/>
        <v/>
      </c>
      <c r="I270" s="90">
        <f t="shared" si="61"/>
        <v>520942.17676686076</v>
      </c>
      <c r="J270" s="74" t="str">
        <f t="shared" si="62"/>
        <v/>
      </c>
      <c r="K270" s="1">
        <f t="shared" si="69"/>
        <v>19206.858899910185</v>
      </c>
      <c r="L270" s="2"/>
      <c r="M270" s="7">
        <f t="shared" si="63"/>
        <v>1281175.2408178302</v>
      </c>
      <c r="N270" s="74" t="str">
        <f t="shared" si="64"/>
        <v/>
      </c>
      <c r="O270" s="1">
        <f t="shared" si="70"/>
        <v>1476.8482133720217</v>
      </c>
      <c r="P270" s="2"/>
      <c r="Q270" s="10">
        <f t="shared" si="65"/>
        <v>98558.738144426912</v>
      </c>
      <c r="R270" s="74" t="str">
        <f t="shared" si="66"/>
        <v/>
      </c>
      <c r="S270" s="13" t="str">
        <f t="shared" si="55"/>
        <v/>
      </c>
      <c r="T270" s="97" t="s">
        <v>6</v>
      </c>
      <c r="U270" s="13" t="str">
        <f t="shared" si="56"/>
        <v/>
      </c>
      <c r="V270" s="12" t="s">
        <v>6</v>
      </c>
      <c r="W270" s="13" t="str">
        <f t="shared" si="57"/>
        <v/>
      </c>
      <c r="X270" s="12" t="s">
        <v>6</v>
      </c>
      <c r="Y270" t="b">
        <f t="shared" si="58"/>
        <v>1</v>
      </c>
      <c r="Z270" s="31"/>
    </row>
    <row r="271" spans="1:26">
      <c r="A271" s="65">
        <v>1</v>
      </c>
      <c r="B271" s="67">
        <f t="shared" si="71"/>
        <v>44128.75</v>
      </c>
      <c r="C271" s="75">
        <f t="shared" si="67"/>
        <v>22349.409638253506</v>
      </c>
      <c r="D271" s="16"/>
      <c r="E271" s="77">
        <f t="shared" si="68"/>
        <v>1923025.5653673713</v>
      </c>
      <c r="F271" s="74" t="str">
        <f t="shared" si="54"/>
        <v/>
      </c>
      <c r="G271" s="1">
        <f t="shared" si="59"/>
        <v>1602.0923759925156</v>
      </c>
      <c r="H271" s="1" t="str">
        <f t="shared" si="60"/>
        <v/>
      </c>
      <c r="I271" s="90">
        <f t="shared" si="61"/>
        <v>522544.26914285327</v>
      </c>
      <c r="J271" s="74" t="str">
        <f t="shared" si="62"/>
        <v/>
      </c>
      <c r="K271" s="1">
        <f t="shared" si="69"/>
        <v>19265.927187299174</v>
      </c>
      <c r="L271" s="2"/>
      <c r="M271" s="7">
        <f t="shared" si="63"/>
        <v>1300441.1680051293</v>
      </c>
      <c r="N271" s="74" t="str">
        <f t="shared" si="64"/>
        <v/>
      </c>
      <c r="O271" s="1">
        <f t="shared" si="70"/>
        <v>1481.3900749617781</v>
      </c>
      <c r="P271" s="2"/>
      <c r="Q271" s="10">
        <f t="shared" si="65"/>
        <v>100040.12821938869</v>
      </c>
      <c r="R271" s="74" t="str">
        <f t="shared" si="66"/>
        <v/>
      </c>
      <c r="S271" s="13" t="str">
        <f t="shared" si="55"/>
        <v/>
      </c>
      <c r="T271" s="97" t="s">
        <v>6</v>
      </c>
      <c r="U271" s="13" t="str">
        <f t="shared" si="56"/>
        <v/>
      </c>
      <c r="V271" s="12" t="s">
        <v>6</v>
      </c>
      <c r="W271" s="13" t="str">
        <f t="shared" si="57"/>
        <v/>
      </c>
      <c r="X271" s="12" t="s">
        <v>6</v>
      </c>
      <c r="Y271" t="b">
        <f t="shared" si="58"/>
        <v>1</v>
      </c>
      <c r="Z271" s="31"/>
    </row>
    <row r="272" spans="1:26">
      <c r="A272" s="65">
        <v>1</v>
      </c>
      <c r="B272" s="67">
        <f t="shared" si="71"/>
        <v>44129.75</v>
      </c>
      <c r="C272" s="75">
        <f t="shared" si="67"/>
        <v>22209.597352269106</v>
      </c>
      <c r="D272" s="16"/>
      <c r="E272" s="77">
        <f t="shared" si="68"/>
        <v>1945235.1627196404</v>
      </c>
      <c r="F272" s="74" t="str">
        <f t="shared" si="54"/>
        <v/>
      </c>
      <c r="G272" s="1">
        <f t="shared" si="59"/>
        <v>1406.4382737298847</v>
      </c>
      <c r="H272" s="1" t="str">
        <f t="shared" si="60"/>
        <v/>
      </c>
      <c r="I272" s="90">
        <f t="shared" si="61"/>
        <v>523950.70741658314</v>
      </c>
      <c r="J272" s="74" t="str">
        <f t="shared" si="62"/>
        <v/>
      </c>
      <c r="K272" s="1">
        <f t="shared" si="69"/>
        <v>19317.781812782978</v>
      </c>
      <c r="L272" s="2"/>
      <c r="M272" s="7">
        <f t="shared" si="63"/>
        <v>1319758.9498179122</v>
      </c>
      <c r="N272" s="74" t="str">
        <f t="shared" si="64"/>
        <v/>
      </c>
      <c r="O272" s="1">
        <f t="shared" si="70"/>
        <v>1485.3772657564784</v>
      </c>
      <c r="P272" s="2"/>
      <c r="Q272" s="10">
        <f t="shared" si="65"/>
        <v>101525.50548514517</v>
      </c>
      <c r="R272" s="74" t="str">
        <f t="shared" si="66"/>
        <v/>
      </c>
      <c r="S272" s="13" t="str">
        <f t="shared" si="55"/>
        <v/>
      </c>
      <c r="T272" s="97" t="s">
        <v>6</v>
      </c>
      <c r="U272" s="13" t="str">
        <f t="shared" si="56"/>
        <v/>
      </c>
      <c r="V272" s="12" t="s">
        <v>6</v>
      </c>
      <c r="W272" s="13" t="str">
        <f t="shared" si="57"/>
        <v/>
      </c>
      <c r="X272" s="12" t="s">
        <v>6</v>
      </c>
      <c r="Y272" t="b">
        <f t="shared" si="58"/>
        <v>1</v>
      </c>
      <c r="Z272" s="31"/>
    </row>
    <row r="273" spans="1:26">
      <c r="A273" s="65">
        <v>1</v>
      </c>
      <c r="B273" s="67">
        <f t="shared" si="71"/>
        <v>44130.75</v>
      </c>
      <c r="C273" s="75">
        <f t="shared" si="67"/>
        <v>22058.617506703595</v>
      </c>
      <c r="D273" s="16"/>
      <c r="E273" s="77">
        <f t="shared" si="68"/>
        <v>1967293.780226344</v>
      </c>
      <c r="F273" s="74" t="str">
        <f t="shared" si="54"/>
        <v/>
      </c>
      <c r="G273" s="1">
        <f t="shared" si="59"/>
        <v>1207.5147548761292</v>
      </c>
      <c r="H273" s="1" t="str">
        <f t="shared" si="60"/>
        <v/>
      </c>
      <c r="I273" s="90">
        <f t="shared" si="61"/>
        <v>525158.22217145923</v>
      </c>
      <c r="J273" s="74" t="str">
        <f t="shared" si="62"/>
        <v/>
      </c>
      <c r="K273" s="1">
        <f t="shared" si="69"/>
        <v>19362.302234723862</v>
      </c>
      <c r="L273" s="2"/>
      <c r="M273" s="7">
        <f t="shared" si="63"/>
        <v>1339121.2520526361</v>
      </c>
      <c r="N273" s="74" t="str">
        <f t="shared" si="64"/>
        <v/>
      </c>
      <c r="O273" s="1">
        <f t="shared" si="70"/>
        <v>1488.8005171035416</v>
      </c>
      <c r="P273" s="2"/>
      <c r="Q273" s="10">
        <f t="shared" si="65"/>
        <v>103014.30600224872</v>
      </c>
      <c r="R273" s="74" t="str">
        <f t="shared" si="66"/>
        <v/>
      </c>
      <c r="S273" s="13" t="str">
        <f t="shared" si="55"/>
        <v/>
      </c>
      <c r="T273" s="97" t="s">
        <v>6</v>
      </c>
      <c r="U273" s="13" t="str">
        <f t="shared" si="56"/>
        <v/>
      </c>
      <c r="V273" s="12" t="s">
        <v>6</v>
      </c>
      <c r="W273" s="13" t="str">
        <f t="shared" si="57"/>
        <v/>
      </c>
      <c r="X273" s="12" t="s">
        <v>6</v>
      </c>
      <c r="Y273" t="b">
        <f t="shared" si="58"/>
        <v>1</v>
      </c>
      <c r="Z273" s="31"/>
    </row>
    <row r="274" spans="1:26">
      <c r="A274" s="65">
        <v>1</v>
      </c>
      <c r="B274" s="67">
        <f t="shared" si="71"/>
        <v>44131.75</v>
      </c>
      <c r="C274" s="75">
        <f t="shared" si="67"/>
        <v>21896.611854412593</v>
      </c>
      <c r="D274" s="16"/>
      <c r="E274" s="77">
        <f t="shared" si="68"/>
        <v>1989190.3920807566</v>
      </c>
      <c r="F274" s="74" t="str">
        <f t="shared" si="54"/>
        <v/>
      </c>
      <c r="G274" s="1">
        <f t="shared" si="59"/>
        <v>1005.5830120756189</v>
      </c>
      <c r="H274" s="1" t="str">
        <f t="shared" si="60"/>
        <v/>
      </c>
      <c r="I274" s="90">
        <f t="shared" si="61"/>
        <v>526163.80518353486</v>
      </c>
      <c r="J274" s="74" t="str">
        <f t="shared" si="62"/>
        <v/>
      </c>
      <c r="K274" s="1">
        <f t="shared" si="69"/>
        <v>19399.377541516937</v>
      </c>
      <c r="L274" s="2"/>
      <c r="M274" s="7">
        <f t="shared" si="63"/>
        <v>1358520.629594153</v>
      </c>
      <c r="N274" s="74" t="str">
        <f t="shared" si="64"/>
        <v/>
      </c>
      <c r="O274" s="1">
        <f t="shared" si="70"/>
        <v>1491.6513008200725</v>
      </c>
      <c r="P274" s="2"/>
      <c r="Q274" s="10">
        <f t="shared" si="65"/>
        <v>104505.95730306879</v>
      </c>
      <c r="R274" s="74" t="str">
        <f t="shared" si="66"/>
        <v/>
      </c>
      <c r="S274" s="13" t="str">
        <f t="shared" si="55"/>
        <v/>
      </c>
      <c r="T274" s="97" t="s">
        <v>6</v>
      </c>
      <c r="U274" s="13" t="str">
        <f t="shared" si="56"/>
        <v/>
      </c>
      <c r="V274" s="12" t="s">
        <v>6</v>
      </c>
      <c r="W274" s="13" t="str">
        <f t="shared" si="57"/>
        <v/>
      </c>
      <c r="X274" s="12" t="s">
        <v>6</v>
      </c>
      <c r="Y274" t="b">
        <f t="shared" si="58"/>
        <v>1</v>
      </c>
      <c r="Z274" s="31"/>
    </row>
    <row r="275" spans="1:26">
      <c r="A275" s="65">
        <v>1</v>
      </c>
      <c r="B275" s="67">
        <f t="shared" si="71"/>
        <v>44132.75</v>
      </c>
      <c r="C275" s="75">
        <f t="shared" si="67"/>
        <v>21723.744572921889</v>
      </c>
      <c r="D275" s="16"/>
      <c r="E275" s="77">
        <f t="shared" si="68"/>
        <v>2010914.1366536785</v>
      </c>
      <c r="F275" s="74" t="str">
        <f t="shared" si="54"/>
        <v/>
      </c>
      <c r="G275" s="1">
        <f t="shared" si="59"/>
        <v>800.91583181193641</v>
      </c>
      <c r="H275" s="1" t="str">
        <f t="shared" si="60"/>
        <v/>
      </c>
      <c r="I275" s="90">
        <f t="shared" si="61"/>
        <v>526964.72101534682</v>
      </c>
      <c r="J275" s="74" t="str">
        <f t="shared" si="62"/>
        <v/>
      </c>
      <c r="K275" s="1">
        <f t="shared" si="69"/>
        <v>19428.906879048769</v>
      </c>
      <c r="L275" s="2"/>
      <c r="M275" s="7">
        <f t="shared" si="63"/>
        <v>1377949.5364732018</v>
      </c>
      <c r="N275" s="74" t="str">
        <f t="shared" si="64"/>
        <v/>
      </c>
      <c r="O275" s="1">
        <f t="shared" si="70"/>
        <v>1493.9218620608879</v>
      </c>
      <c r="P275" s="2"/>
      <c r="Q275" s="10">
        <f t="shared" si="65"/>
        <v>105999.87916512968</v>
      </c>
      <c r="R275" s="74" t="str">
        <f t="shared" si="66"/>
        <v/>
      </c>
      <c r="S275" s="13" t="str">
        <f t="shared" si="55"/>
        <v/>
      </c>
      <c r="T275" s="97" t="s">
        <v>6</v>
      </c>
      <c r="U275" s="13" t="str">
        <f t="shared" si="56"/>
        <v/>
      </c>
      <c r="V275" s="12" t="s">
        <v>6</v>
      </c>
      <c r="W275" s="13" t="str">
        <f t="shared" si="57"/>
        <v/>
      </c>
      <c r="X275" s="12" t="s">
        <v>6</v>
      </c>
      <c r="Y275" t="b">
        <f t="shared" si="58"/>
        <v>1</v>
      </c>
      <c r="Z275" s="31"/>
    </row>
    <row r="276" spans="1:26">
      <c r="A276" s="65">
        <v>1</v>
      </c>
      <c r="B276" s="67">
        <f t="shared" si="71"/>
        <v>44133.75</v>
      </c>
      <c r="C276" s="75">
        <f t="shared" si="67"/>
        <v>21540.202066669473</v>
      </c>
      <c r="D276" s="16"/>
      <c r="E276" s="77">
        <f t="shared" si="68"/>
        <v>2032454.338720348</v>
      </c>
      <c r="F276" s="74" t="str">
        <f t="shared" si="54"/>
        <v/>
      </c>
      <c r="G276" s="1">
        <f t="shared" si="59"/>
        <v>593.79696145801154</v>
      </c>
      <c r="H276" s="1" t="str">
        <f t="shared" si="60"/>
        <v/>
      </c>
      <c r="I276" s="90">
        <f t="shared" si="61"/>
        <v>527558.51797680487</v>
      </c>
      <c r="J276" s="74" t="str">
        <f t="shared" si="62"/>
        <v/>
      </c>
      <c r="K276" s="1">
        <f t="shared" si="69"/>
        <v>19450.799854819525</v>
      </c>
      <c r="L276" s="2"/>
      <c r="M276" s="7">
        <f t="shared" si="63"/>
        <v>1397400.3363280213</v>
      </c>
      <c r="N276" s="74" t="str">
        <f t="shared" si="64"/>
        <v/>
      </c>
      <c r="O276" s="1">
        <f t="shared" si="70"/>
        <v>1495.6052503921567</v>
      </c>
      <c r="P276" s="2"/>
      <c r="Q276" s="10">
        <f t="shared" si="65"/>
        <v>107495.48441552183</v>
      </c>
      <c r="R276" s="74" t="str">
        <f t="shared" si="66"/>
        <v/>
      </c>
      <c r="S276" s="13" t="str">
        <f t="shared" si="55"/>
        <v/>
      </c>
      <c r="T276" s="97" t="s">
        <v>6</v>
      </c>
      <c r="U276" s="13" t="str">
        <f t="shared" si="56"/>
        <v/>
      </c>
      <c r="V276" s="12" t="s">
        <v>6</v>
      </c>
      <c r="W276" s="13" t="str">
        <f t="shared" si="57"/>
        <v/>
      </c>
      <c r="X276" s="12" t="s">
        <v>6</v>
      </c>
      <c r="Y276" t="b">
        <f t="shared" si="58"/>
        <v>1</v>
      </c>
      <c r="Z276" s="31"/>
    </row>
    <row r="277" spans="1:26">
      <c r="A277" s="65">
        <v>1</v>
      </c>
      <c r="B277" s="67">
        <f t="shared" si="71"/>
        <v>44134.75</v>
      </c>
      <c r="C277" s="75">
        <f t="shared" si="67"/>
        <v>21346.1926786392</v>
      </c>
      <c r="D277" s="16"/>
      <c r="E277" s="77">
        <f t="shared" si="68"/>
        <v>2053800.5313989872</v>
      </c>
      <c r="F277" s="74" t="str">
        <f t="shared" si="54"/>
        <v/>
      </c>
      <c r="G277" s="1">
        <f t="shared" si="59"/>
        <v>384.52041334075784</v>
      </c>
      <c r="H277" s="1" t="str">
        <f t="shared" si="60"/>
        <v/>
      </c>
      <c r="I277" s="90">
        <f t="shared" si="61"/>
        <v>527943.03839014564</v>
      </c>
      <c r="J277" s="74" t="str">
        <f t="shared" si="62"/>
        <v/>
      </c>
      <c r="K277" s="1">
        <f t="shared" si="69"/>
        <v>19464.976916406296</v>
      </c>
      <c r="L277" s="2"/>
      <c r="M277" s="7">
        <f t="shared" si="63"/>
        <v>1416865.3132444276</v>
      </c>
      <c r="N277" s="74" t="str">
        <f t="shared" si="64"/>
        <v/>
      </c>
      <c r="O277" s="1">
        <f t="shared" si="70"/>
        <v>1496.6953488920935</v>
      </c>
      <c r="P277" s="2"/>
      <c r="Q277" s="10">
        <f t="shared" si="65"/>
        <v>108992.17976441393</v>
      </c>
      <c r="R277" s="74" t="str">
        <f t="shared" si="66"/>
        <v/>
      </c>
      <c r="S277" s="13" t="str">
        <f t="shared" si="55"/>
        <v/>
      </c>
      <c r="T277" s="97" t="s">
        <v>6</v>
      </c>
      <c r="U277" s="13" t="str">
        <f t="shared" si="56"/>
        <v/>
      </c>
      <c r="V277" s="12" t="s">
        <v>6</v>
      </c>
      <c r="W277" s="13" t="str">
        <f t="shared" si="57"/>
        <v/>
      </c>
      <c r="X277" s="12" t="s">
        <v>6</v>
      </c>
      <c r="Y277" t="b">
        <f t="shared" si="58"/>
        <v>1</v>
      </c>
      <c r="Z277" s="31"/>
    </row>
    <row r="278" spans="1:26">
      <c r="A278" s="65">
        <v>1</v>
      </c>
      <c r="B278" s="67">
        <f t="shared" si="71"/>
        <v>44135.75</v>
      </c>
      <c r="C278" s="75">
        <f t="shared" si="67"/>
        <v>21141.946310963482</v>
      </c>
      <c r="D278" s="16"/>
      <c r="E278" s="77">
        <f t="shared" si="68"/>
        <v>2074942.4777099506</v>
      </c>
      <c r="F278" s="74" t="str">
        <f t="shared" si="54"/>
        <v/>
      </c>
      <c r="G278" s="1">
        <f t="shared" si="59"/>
        <v>173.38970783769423</v>
      </c>
      <c r="H278" s="1" t="str">
        <f t="shared" si="60"/>
        <v/>
      </c>
      <c r="I278" s="90">
        <f t="shared" si="61"/>
        <v>528116.42809798336</v>
      </c>
      <c r="J278" s="74" t="str">
        <f t="shared" si="62"/>
        <v/>
      </c>
      <c r="K278" s="1">
        <f t="shared" si="69"/>
        <v>19471.369702019863</v>
      </c>
      <c r="L278" s="2"/>
      <c r="M278" s="7">
        <f t="shared" si="63"/>
        <v>1436336.6829464475</v>
      </c>
      <c r="N278" s="74" t="str">
        <f t="shared" si="64"/>
        <v/>
      </c>
      <c r="O278" s="1">
        <f t="shared" si="70"/>
        <v>1497.1869011058659</v>
      </c>
      <c r="P278" s="2"/>
      <c r="Q278" s="10">
        <f t="shared" si="65"/>
        <v>110489.36666551979</v>
      </c>
      <c r="R278" s="74" t="str">
        <f t="shared" si="66"/>
        <v/>
      </c>
      <c r="S278" s="13" t="str">
        <f t="shared" si="55"/>
        <v/>
      </c>
      <c r="T278" s="97" t="s">
        <v>6</v>
      </c>
      <c r="U278" s="13" t="str">
        <f t="shared" si="56"/>
        <v/>
      </c>
      <c r="V278" s="12" t="s">
        <v>6</v>
      </c>
      <c r="W278" s="13" t="str">
        <f t="shared" si="57"/>
        <v/>
      </c>
      <c r="X278" s="12" t="s">
        <v>6</v>
      </c>
      <c r="Y278" t="b">
        <f t="shared" si="58"/>
        <v>1</v>
      </c>
      <c r="Z278" s="31"/>
    </row>
    <row r="279" spans="1:26">
      <c r="A279" s="65">
        <v>1</v>
      </c>
      <c r="B279" s="67">
        <f t="shared" si="71"/>
        <v>44136.75</v>
      </c>
      <c r="C279" s="75">
        <f t="shared" si="67"/>
        <v>20927.713954694802</v>
      </c>
      <c r="D279" s="16"/>
      <c r="E279" s="77">
        <f t="shared" si="68"/>
        <v>2095870.1916646454</v>
      </c>
      <c r="F279" s="74" t="str">
        <f t="shared" si="54"/>
        <v/>
      </c>
      <c r="G279" s="1">
        <f t="shared" si="59"/>
        <v>-39.282941993383936</v>
      </c>
      <c r="H279" s="1" t="str">
        <f t="shared" si="60"/>
        <v/>
      </c>
      <c r="I279" s="90">
        <f t="shared" si="61"/>
        <v>528077.14515599003</v>
      </c>
      <c r="J279" s="74" t="str">
        <f t="shared" si="62"/>
        <v/>
      </c>
      <c r="K279" s="1">
        <f t="shared" si="69"/>
        <v>19469.921360999135</v>
      </c>
      <c r="L279" s="2"/>
      <c r="M279" s="7">
        <f t="shared" si="63"/>
        <v>1455806.6043074466</v>
      </c>
      <c r="N279" s="74" t="str">
        <f t="shared" si="64"/>
        <v/>
      </c>
      <c r="O279" s="1">
        <f t="shared" si="70"/>
        <v>1497.0755356889613</v>
      </c>
      <c r="P279" s="2"/>
      <c r="Q279" s="10">
        <f t="shared" si="65"/>
        <v>111986.44220120875</v>
      </c>
      <c r="R279" s="74" t="str">
        <f t="shared" si="66"/>
        <v/>
      </c>
      <c r="S279" s="13" t="str">
        <f t="shared" si="55"/>
        <v/>
      </c>
      <c r="T279" s="97" t="s">
        <v>6</v>
      </c>
      <c r="U279" s="13" t="str">
        <f t="shared" si="56"/>
        <v/>
      </c>
      <c r="V279" s="12" t="s">
        <v>6</v>
      </c>
      <c r="W279" s="13" t="str">
        <f t="shared" si="57"/>
        <v/>
      </c>
      <c r="X279" s="12" t="s">
        <v>6</v>
      </c>
      <c r="Y279" t="b">
        <f t="shared" si="58"/>
        <v>1</v>
      </c>
      <c r="Z279" s="31"/>
    </row>
    <row r="280" spans="1:26">
      <c r="A280" s="65">
        <v>1</v>
      </c>
      <c r="B280" s="67">
        <f t="shared" si="71"/>
        <v>44137.75</v>
      </c>
      <c r="C280" s="75">
        <f t="shared" si="67"/>
        <v>20703.767129509244</v>
      </c>
      <c r="D280" s="16"/>
      <c r="E280" s="77">
        <f t="shared" si="68"/>
        <v>2116573.9587941547</v>
      </c>
      <c r="F280" s="74" t="str">
        <f t="shared" si="54"/>
        <v/>
      </c>
      <c r="G280" s="1">
        <f t="shared" si="59"/>
        <v>-253.17750127014668</v>
      </c>
      <c r="H280" s="1" t="str">
        <f t="shared" si="60"/>
        <v/>
      </c>
      <c r="I280" s="90">
        <f t="shared" si="61"/>
        <v>527823.96765471983</v>
      </c>
      <c r="J280" s="74" t="str">
        <f t="shared" si="62"/>
        <v/>
      </c>
      <c r="K280" s="1">
        <f t="shared" si="69"/>
        <v>19460.586842197627</v>
      </c>
      <c r="L280" s="2"/>
      <c r="M280" s="7">
        <f t="shared" si="63"/>
        <v>1475267.1911496443</v>
      </c>
      <c r="N280" s="74" t="str">
        <f t="shared" si="64"/>
        <v/>
      </c>
      <c r="O280" s="1">
        <f t="shared" si="70"/>
        <v>1496.3577885817153</v>
      </c>
      <c r="P280" s="2"/>
      <c r="Q280" s="10">
        <f t="shared" si="65"/>
        <v>113482.79998979047</v>
      </c>
      <c r="R280" s="74" t="str">
        <f t="shared" si="66"/>
        <v/>
      </c>
      <c r="S280" s="13" t="str">
        <f t="shared" si="55"/>
        <v/>
      </c>
      <c r="T280" s="29" t="s">
        <v>6</v>
      </c>
      <c r="U280" s="13" t="str">
        <f t="shared" si="56"/>
        <v/>
      </c>
      <c r="V280" s="12" t="s">
        <v>6</v>
      </c>
      <c r="W280" s="13" t="str">
        <f t="shared" si="57"/>
        <v/>
      </c>
      <c r="X280" s="12" t="s">
        <v>6</v>
      </c>
      <c r="Y280" t="b">
        <f t="shared" si="58"/>
        <v>1</v>
      </c>
      <c r="Z280" s="31"/>
    </row>
    <row r="281" spans="1:26">
      <c r="A281" s="65">
        <v>1</v>
      </c>
      <c r="B281" s="67">
        <f t="shared" si="71"/>
        <v>44138.75</v>
      </c>
      <c r="C281" s="75">
        <f t="shared" si="67"/>
        <v>20470.397234736942</v>
      </c>
      <c r="D281" s="16"/>
      <c r="E281" s="77">
        <f t="shared" si="68"/>
        <v>2137044.3560288916</v>
      </c>
      <c r="F281" s="74" t="str">
        <f t="shared" si="54"/>
        <v/>
      </c>
      <c r="G281" s="1">
        <f t="shared" si="59"/>
        <v>-467.96703617366188</v>
      </c>
      <c r="H281" s="1" t="str">
        <f t="shared" si="60"/>
        <v/>
      </c>
      <c r="I281" s="90">
        <f t="shared" si="61"/>
        <v>527356.00061854615</v>
      </c>
      <c r="J281" s="74" t="str">
        <f t="shared" si="62"/>
        <v/>
      </c>
      <c r="K281" s="1">
        <f t="shared" si="69"/>
        <v>19443.33314834358</v>
      </c>
      <c r="L281" s="2"/>
      <c r="M281" s="7">
        <f t="shared" si="63"/>
        <v>1494710.5242979878</v>
      </c>
      <c r="N281" s="74" t="str">
        <f t="shared" si="64"/>
        <v/>
      </c>
      <c r="O281" s="1">
        <f t="shared" si="70"/>
        <v>1495.0311225674959</v>
      </c>
      <c r="P281" s="2"/>
      <c r="Q281" s="10">
        <f t="shared" si="65"/>
        <v>114977.83111235796</v>
      </c>
      <c r="R281" s="74" t="str">
        <f t="shared" si="66"/>
        <v/>
      </c>
      <c r="S281" s="13" t="str">
        <f t="shared" si="55"/>
        <v/>
      </c>
      <c r="T281" s="29" t="s">
        <v>6</v>
      </c>
      <c r="U281" s="13" t="str">
        <f t="shared" si="56"/>
        <v/>
      </c>
      <c r="V281" s="12" t="s">
        <v>6</v>
      </c>
      <c r="W281" s="13" t="str">
        <f t="shared" si="57"/>
        <v/>
      </c>
      <c r="X281" s="12" t="s">
        <v>6</v>
      </c>
      <c r="Y281" t="b">
        <f t="shared" si="58"/>
        <v>1</v>
      </c>
      <c r="Z281" s="31"/>
    </row>
    <row r="282" spans="1:26">
      <c r="A282" s="65">
        <v>1</v>
      </c>
      <c r="B282" s="67">
        <f t="shared" si="71"/>
        <v>44139.75</v>
      </c>
      <c r="C282" s="75">
        <f t="shared" si="67"/>
        <v>20227.914813720621</v>
      </c>
      <c r="D282" s="16"/>
      <c r="E282" s="77">
        <f t="shared" si="68"/>
        <v>2157272.2708426123</v>
      </c>
      <c r="F282" s="74" t="str">
        <f t="shared" si="54"/>
        <v/>
      </c>
      <c r="G282" s="1">
        <f t="shared" si="59"/>
        <v>-683.31868495716651</v>
      </c>
      <c r="H282" s="1" t="str">
        <f t="shared" si="60"/>
        <v/>
      </c>
      <c r="I282" s="90">
        <f t="shared" si="61"/>
        <v>526672.68193358893</v>
      </c>
      <c r="J282" s="74" t="str">
        <f t="shared" si="62"/>
        <v/>
      </c>
      <c r="K282" s="1">
        <f t="shared" si="69"/>
        <v>19418.139554599453</v>
      </c>
      <c r="L282" s="2"/>
      <c r="M282" s="7">
        <f t="shared" si="63"/>
        <v>1514128.6638525873</v>
      </c>
      <c r="N282" s="74" t="str">
        <f t="shared" si="64"/>
        <v/>
      </c>
      <c r="O282" s="1">
        <f t="shared" si="70"/>
        <v>1493.0939440781174</v>
      </c>
      <c r="P282" s="2"/>
      <c r="Q282" s="10">
        <f t="shared" si="65"/>
        <v>116470.92505643608</v>
      </c>
      <c r="R282" s="74" t="str">
        <f t="shared" si="66"/>
        <v/>
      </c>
      <c r="S282" s="13" t="str">
        <f t="shared" si="55"/>
        <v/>
      </c>
      <c r="T282" s="29" t="s">
        <v>6</v>
      </c>
      <c r="U282" s="13" t="str">
        <f t="shared" si="56"/>
        <v/>
      </c>
      <c r="V282" s="12" t="s">
        <v>6</v>
      </c>
      <c r="W282" s="13" t="str">
        <f t="shared" si="57"/>
        <v/>
      </c>
      <c r="X282" s="12" t="s">
        <v>6</v>
      </c>
      <c r="Y282" t="b">
        <f t="shared" si="58"/>
        <v>1</v>
      </c>
      <c r="Z282" s="31"/>
    </row>
    <row r="283" spans="1:26">
      <c r="A283" s="65">
        <v>1</v>
      </c>
      <c r="B283" s="67">
        <f t="shared" si="71"/>
        <v>44140.75</v>
      </c>
      <c r="C283" s="75">
        <f t="shared" si="67"/>
        <v>19976.648734104354</v>
      </c>
      <c r="D283" s="16"/>
      <c r="E283" s="77">
        <f t="shared" si="68"/>
        <v>2177248.9195767166</v>
      </c>
      <c r="F283" s="74" t="str">
        <f t="shared" si="54"/>
        <v/>
      </c>
      <c r="G283" s="1">
        <f t="shared" si="59"/>
        <v>-898.89467272510637</v>
      </c>
      <c r="H283" s="1" t="str">
        <f t="shared" si="60"/>
        <v/>
      </c>
      <c r="I283" s="90">
        <f t="shared" si="61"/>
        <v>525773.78726086381</v>
      </c>
      <c r="J283" s="74" t="str">
        <f t="shared" si="62"/>
        <v/>
      </c>
      <c r="K283" s="1">
        <f t="shared" si="69"/>
        <v>19384.997789707111</v>
      </c>
      <c r="L283" s="2"/>
      <c r="M283" s="7">
        <f t="shared" si="63"/>
        <v>1533513.6616422944</v>
      </c>
      <c r="N283" s="74" t="str">
        <f t="shared" si="64"/>
        <v/>
      </c>
      <c r="O283" s="1">
        <f t="shared" si="70"/>
        <v>1490.5456171224025</v>
      </c>
      <c r="P283" s="2"/>
      <c r="Q283" s="10">
        <f t="shared" si="65"/>
        <v>117961.47067355849</v>
      </c>
      <c r="R283" s="74" t="str">
        <f t="shared" si="66"/>
        <v/>
      </c>
      <c r="S283" s="13" t="str">
        <f t="shared" si="55"/>
        <v/>
      </c>
      <c r="T283" s="29" t="s">
        <v>6</v>
      </c>
      <c r="U283" s="13" t="str">
        <f t="shared" si="56"/>
        <v/>
      </c>
      <c r="V283" s="12" t="s">
        <v>6</v>
      </c>
      <c r="W283" s="13" t="str">
        <f t="shared" si="57"/>
        <v/>
      </c>
      <c r="X283" s="12" t="s">
        <v>6</v>
      </c>
      <c r="Y283" t="b">
        <f t="shared" si="58"/>
        <v>1</v>
      </c>
      <c r="Z283" s="31"/>
    </row>
    <row r="284" spans="1:26">
      <c r="A284" s="65">
        <v>1</v>
      </c>
      <c r="B284" s="67">
        <f t="shared" si="71"/>
        <v>44141.75</v>
      </c>
      <c r="C284" s="75">
        <f t="shared" si="67"/>
        <v>19716.945287291426</v>
      </c>
      <c r="D284" s="16"/>
      <c r="E284" s="77">
        <f t="shared" si="68"/>
        <v>2196965.864864008</v>
      </c>
      <c r="F284" s="74" t="str">
        <f t="shared" si="54"/>
        <v/>
      </c>
      <c r="G284" s="1">
        <f t="shared" si="59"/>
        <v>-1114.3533652162496</v>
      </c>
      <c r="H284" s="1" t="str">
        <f t="shared" si="60"/>
        <v/>
      </c>
      <c r="I284" s="90">
        <f t="shared" si="61"/>
        <v>524659.43389564753</v>
      </c>
      <c r="J284" s="74" t="str">
        <f t="shared" si="62"/>
        <v/>
      </c>
      <c r="K284" s="1">
        <f t="shared" si="69"/>
        <v>19343.912178280549</v>
      </c>
      <c r="L284" s="2"/>
      <c r="M284" s="7">
        <f t="shared" si="63"/>
        <v>1552857.5738205749</v>
      </c>
      <c r="N284" s="74" t="str">
        <f t="shared" si="64"/>
        <v/>
      </c>
      <c r="O284" s="1">
        <f t="shared" si="70"/>
        <v>1487.3864742273145</v>
      </c>
      <c r="P284" s="2"/>
      <c r="Q284" s="10">
        <f t="shared" si="65"/>
        <v>119448.85714778581</v>
      </c>
      <c r="R284" s="74" t="str">
        <f t="shared" si="66"/>
        <v/>
      </c>
      <c r="S284" s="13" t="str">
        <f t="shared" si="55"/>
        <v/>
      </c>
      <c r="T284" s="29" t="s">
        <v>6</v>
      </c>
      <c r="U284" s="13" t="str">
        <f t="shared" si="56"/>
        <v/>
      </c>
      <c r="V284" s="12" t="s">
        <v>6</v>
      </c>
      <c r="W284" s="13" t="str">
        <f t="shared" si="57"/>
        <v/>
      </c>
      <c r="X284" s="12" t="s">
        <v>6</v>
      </c>
      <c r="Y284" t="b">
        <f t="shared" si="58"/>
        <v>1</v>
      </c>
      <c r="Z284" s="31"/>
    </row>
    <row r="285" spans="1:26">
      <c r="A285" s="65">
        <v>1</v>
      </c>
      <c r="B285" s="67">
        <f t="shared" si="71"/>
        <v>44142.75</v>
      </c>
      <c r="C285" s="75">
        <f t="shared" si="67"/>
        <v>19449.167210855987</v>
      </c>
      <c r="D285" s="16"/>
      <c r="E285" s="77">
        <f t="shared" si="68"/>
        <v>2216415.032074864</v>
      </c>
      <c r="F285" s="74" t="str">
        <f t="shared" si="54"/>
        <v/>
      </c>
      <c r="G285" s="1">
        <f t="shared" si="59"/>
        <v>-1329.3503564381815</v>
      </c>
      <c r="H285" s="1" t="str">
        <f t="shared" si="60"/>
        <v/>
      </c>
      <c r="I285" s="90">
        <f t="shared" si="61"/>
        <v>523330.08353920933</v>
      </c>
      <c r="J285" s="74" t="str">
        <f t="shared" si="62"/>
        <v/>
      </c>
      <c r="K285" s="1">
        <f t="shared" si="69"/>
        <v>19294.899742998157</v>
      </c>
      <c r="L285" s="2"/>
      <c r="M285" s="7">
        <f t="shared" si="63"/>
        <v>1572152.4735635731</v>
      </c>
      <c r="N285" s="74" t="str">
        <f t="shared" si="64"/>
        <v/>
      </c>
      <c r="O285" s="1">
        <f t="shared" si="70"/>
        <v>1483.6178242956928</v>
      </c>
      <c r="P285" s="2"/>
      <c r="Q285" s="10">
        <f t="shared" si="65"/>
        <v>120932.4749720815</v>
      </c>
      <c r="R285" s="74" t="str">
        <f t="shared" si="66"/>
        <v/>
      </c>
      <c r="S285" s="13" t="str">
        <f t="shared" si="55"/>
        <v/>
      </c>
      <c r="T285" s="29" t="s">
        <v>6</v>
      </c>
      <c r="U285" s="13" t="str">
        <f t="shared" si="56"/>
        <v/>
      </c>
      <c r="V285" s="12" t="s">
        <v>6</v>
      </c>
      <c r="W285" s="13" t="str">
        <f t="shared" si="57"/>
        <v/>
      </c>
      <c r="X285" s="12" t="s">
        <v>6</v>
      </c>
      <c r="Y285" t="b">
        <f t="shared" si="58"/>
        <v>1</v>
      </c>
      <c r="Z285" s="31"/>
    </row>
    <row r="286" spans="1:26">
      <c r="A286" s="65">
        <v>1</v>
      </c>
      <c r="B286" s="67">
        <f t="shared" si="71"/>
        <v>44143.75</v>
      </c>
      <c r="C286" s="75">
        <f t="shared" si="67"/>
        <v>19173.692638301756</v>
      </c>
      <c r="D286" s="16"/>
      <c r="E286" s="77">
        <f t="shared" si="68"/>
        <v>2235588.7247131658</v>
      </c>
      <c r="F286" s="74" t="str">
        <f t="shared" si="54"/>
        <v/>
      </c>
      <c r="G286" s="1">
        <f t="shared" si="59"/>
        <v>-1543.5395846476754</v>
      </c>
      <c r="H286" s="1" t="str">
        <f t="shared" si="60"/>
        <v/>
      </c>
      <c r="I286" s="90">
        <f t="shared" si="61"/>
        <v>521786.54395456164</v>
      </c>
      <c r="J286" s="74" t="str">
        <f t="shared" si="62"/>
        <v/>
      </c>
      <c r="K286" s="1">
        <f t="shared" si="69"/>
        <v>19237.990265649347</v>
      </c>
      <c r="L286" s="2"/>
      <c r="M286" s="7">
        <f t="shared" si="63"/>
        <v>1591390.4638292224</v>
      </c>
      <c r="N286" s="74" t="str">
        <f t="shared" si="64"/>
        <v/>
      </c>
      <c r="O286" s="1">
        <f t="shared" si="70"/>
        <v>1479.2419573002353</v>
      </c>
      <c r="P286" s="2"/>
      <c r="Q286" s="10">
        <f t="shared" si="65"/>
        <v>122411.71692938174</v>
      </c>
      <c r="R286" s="74" t="str">
        <f t="shared" si="66"/>
        <v/>
      </c>
      <c r="S286" s="13" t="str">
        <f t="shared" si="55"/>
        <v/>
      </c>
      <c r="T286" s="29" t="s">
        <v>6</v>
      </c>
      <c r="U286" s="13" t="str">
        <f t="shared" si="56"/>
        <v/>
      </c>
      <c r="V286" s="12" t="s">
        <v>6</v>
      </c>
      <c r="W286" s="13" t="str">
        <f t="shared" si="57"/>
        <v/>
      </c>
      <c r="X286" s="12" t="s">
        <v>6</v>
      </c>
      <c r="Y286" t="b">
        <f t="shared" si="58"/>
        <v>1</v>
      </c>
      <c r="Z286" s="31"/>
    </row>
    <row r="287" spans="1:26">
      <c r="A287" s="65">
        <v>1</v>
      </c>
      <c r="B287" s="67">
        <f t="shared" si="71"/>
        <v>44144.75</v>
      </c>
      <c r="C287" s="75">
        <f t="shared" si="67"/>
        <v>18890.913981098216</v>
      </c>
      <c r="D287" s="16"/>
      <c r="E287" s="77">
        <f t="shared" si="68"/>
        <v>2254479.638694264</v>
      </c>
      <c r="F287" s="74" t="str">
        <f t="shared" si="54"/>
        <v/>
      </c>
      <c r="G287" s="1">
        <f t="shared" si="59"/>
        <v>-1756.5744708564962</v>
      </c>
      <c r="H287" s="1" t="str">
        <f t="shared" si="60"/>
        <v/>
      </c>
      <c r="I287" s="90">
        <f t="shared" si="61"/>
        <v>520029.96948370512</v>
      </c>
      <c r="J287" s="74" t="str">
        <f t="shared" si="62"/>
        <v/>
      </c>
      <c r="K287" s="1">
        <f t="shared" si="69"/>
        <v>19173.226306205102</v>
      </c>
      <c r="L287" s="2"/>
      <c r="M287" s="7">
        <f t="shared" si="63"/>
        <v>1610563.6901354275</v>
      </c>
      <c r="N287" s="74" t="str">
        <f t="shared" si="64"/>
        <v/>
      </c>
      <c r="O287" s="1">
        <f t="shared" si="70"/>
        <v>1474.2621457498637</v>
      </c>
      <c r="P287" s="2"/>
      <c r="Q287" s="10">
        <f t="shared" si="65"/>
        <v>123885.9790751316</v>
      </c>
      <c r="R287" s="74" t="str">
        <f t="shared" si="66"/>
        <v/>
      </c>
      <c r="S287" s="13" t="str">
        <f t="shared" si="55"/>
        <v/>
      </c>
      <c r="T287" s="29" t="s">
        <v>6</v>
      </c>
      <c r="U287" s="13" t="str">
        <f t="shared" si="56"/>
        <v/>
      </c>
      <c r="V287" s="12" t="s">
        <v>6</v>
      </c>
      <c r="W287" s="13" t="str">
        <f t="shared" si="57"/>
        <v/>
      </c>
      <c r="X287" s="12" t="s">
        <v>6</v>
      </c>
      <c r="Y287" t="b">
        <f t="shared" si="58"/>
        <v>1</v>
      </c>
      <c r="Z287" s="31"/>
    </row>
    <row r="288" spans="1:26">
      <c r="A288" s="65">
        <v>1</v>
      </c>
      <c r="B288" s="67">
        <f t="shared" si="71"/>
        <v>44145.75</v>
      </c>
      <c r="C288" s="75">
        <f t="shared" si="67"/>
        <v>18601.236748418305</v>
      </c>
      <c r="D288" s="16"/>
      <c r="E288" s="77">
        <f t="shared" si="68"/>
        <v>2273080.8754426823</v>
      </c>
      <c r="F288" s="74" t="str">
        <f t="shared" si="54"/>
        <v/>
      </c>
      <c r="G288" s="1">
        <f t="shared" si="59"/>
        <v>-1968.1090737707007</v>
      </c>
      <c r="H288" s="1" t="str">
        <f t="shared" si="60"/>
        <v/>
      </c>
      <c r="I288" s="90">
        <f t="shared" si="61"/>
        <v>518061.86040993442</v>
      </c>
      <c r="J288" s="74" t="str">
        <f t="shared" si="62"/>
        <v/>
      </c>
      <c r="K288" s="1">
        <f t="shared" si="69"/>
        <v>19100.663179306543</v>
      </c>
      <c r="L288" s="2"/>
      <c r="M288" s="7">
        <f t="shared" si="63"/>
        <v>1629664.3533147341</v>
      </c>
      <c r="N288" s="74" t="str">
        <f t="shared" si="64"/>
        <v/>
      </c>
      <c r="O288" s="1">
        <f t="shared" si="70"/>
        <v>1468.6826428818893</v>
      </c>
      <c r="P288" s="2"/>
      <c r="Q288" s="10">
        <f t="shared" si="65"/>
        <v>125354.66171801349</v>
      </c>
      <c r="R288" s="74" t="str">
        <f t="shared" si="66"/>
        <v/>
      </c>
      <c r="S288" s="13" t="str">
        <f t="shared" si="55"/>
        <v/>
      </c>
      <c r="T288" s="29" t="s">
        <v>6</v>
      </c>
      <c r="U288" s="13" t="str">
        <f t="shared" si="56"/>
        <v/>
      </c>
      <c r="V288" s="12" t="s">
        <v>6</v>
      </c>
      <c r="W288" s="13" t="str">
        <f t="shared" si="57"/>
        <v/>
      </c>
      <c r="X288" s="12" t="s">
        <v>6</v>
      </c>
      <c r="Y288" t="b">
        <f t="shared" si="58"/>
        <v>1</v>
      </c>
      <c r="Z288" s="31"/>
    </row>
    <row r="289" spans="1:26">
      <c r="A289" s="65">
        <v>1</v>
      </c>
      <c r="B289" s="67">
        <f t="shared" si="71"/>
        <v>44146.75</v>
      </c>
      <c r="C289" s="75">
        <f t="shared" si="67"/>
        <v>18305.078310504556</v>
      </c>
      <c r="D289" s="16"/>
      <c r="E289" s="77">
        <f t="shared" si="68"/>
        <v>2291385.9537531869</v>
      </c>
      <c r="F289" s="74" t="str">
        <f t="shared" si="54"/>
        <v/>
      </c>
      <c r="G289" s="1">
        <f t="shared" si="59"/>
        <v>-2177.7992548451812</v>
      </c>
      <c r="H289" s="1" t="str">
        <f t="shared" si="60"/>
        <v/>
      </c>
      <c r="I289" s="90">
        <f t="shared" si="61"/>
        <v>515884.06115508924</v>
      </c>
      <c r="J289" s="74" t="str">
        <f t="shared" si="62"/>
        <v/>
      </c>
      <c r="K289" s="1">
        <f t="shared" si="69"/>
        <v>19020.368887798519</v>
      </c>
      <c r="L289" s="2"/>
      <c r="M289" s="7">
        <f t="shared" si="63"/>
        <v>1648684.7222025327</v>
      </c>
      <c r="N289" s="74" t="str">
        <f t="shared" si="64"/>
        <v/>
      </c>
      <c r="O289" s="1">
        <f t="shared" si="70"/>
        <v>1462.5086775512987</v>
      </c>
      <c r="P289" s="2"/>
      <c r="Q289" s="10">
        <f t="shared" si="65"/>
        <v>126817.1703955648</v>
      </c>
      <c r="R289" s="74" t="str">
        <f t="shared" si="66"/>
        <v/>
      </c>
      <c r="S289" s="13" t="str">
        <f t="shared" si="55"/>
        <v/>
      </c>
      <c r="T289" s="29" t="s">
        <v>6</v>
      </c>
      <c r="U289" s="13" t="str">
        <f t="shared" si="56"/>
        <v/>
      </c>
      <c r="V289" s="12" t="s">
        <v>6</v>
      </c>
      <c r="W289" s="13" t="str">
        <f t="shared" si="57"/>
        <v/>
      </c>
      <c r="X289" s="12" t="s">
        <v>6</v>
      </c>
      <c r="Y289" t="b">
        <f t="shared" si="58"/>
        <v>1</v>
      </c>
      <c r="Z289" s="31"/>
    </row>
    <row r="290" spans="1:26">
      <c r="A290" s="65">
        <v>1</v>
      </c>
      <c r="B290" s="67">
        <f t="shared" si="71"/>
        <v>44147.75</v>
      </c>
      <c r="C290" s="75">
        <f t="shared" si="67"/>
        <v>18002.866612021346</v>
      </c>
      <c r="D290" s="16"/>
      <c r="E290" s="77">
        <f t="shared" si="68"/>
        <v>2309388.8203652082</v>
      </c>
      <c r="F290" s="74" t="str">
        <f t="shared" si="54"/>
        <v/>
      </c>
      <c r="G290" s="1">
        <f t="shared" si="59"/>
        <v>-2385.3038469601302</v>
      </c>
      <c r="H290" s="1" t="str">
        <f t="shared" si="60"/>
        <v/>
      </c>
      <c r="I290" s="90">
        <f t="shared" si="61"/>
        <v>513498.7573081291</v>
      </c>
      <c r="J290" s="74" t="str">
        <f t="shared" si="62"/>
        <v/>
      </c>
      <c r="K290" s="1">
        <f t="shared" si="69"/>
        <v>18932.424013174787</v>
      </c>
      <c r="L290" s="2"/>
      <c r="M290" s="7">
        <f t="shared" si="63"/>
        <v>1667617.1462157075</v>
      </c>
      <c r="N290" s="74" t="str">
        <f t="shared" si="64"/>
        <v/>
      </c>
      <c r="O290" s="1">
        <f t="shared" si="70"/>
        <v>1455.7464458068932</v>
      </c>
      <c r="P290" s="2"/>
      <c r="Q290" s="10">
        <f t="shared" si="65"/>
        <v>128272.91684137168</v>
      </c>
      <c r="R290" s="74" t="str">
        <f t="shared" si="66"/>
        <v/>
      </c>
      <c r="S290" s="13" t="str">
        <f t="shared" si="55"/>
        <v/>
      </c>
      <c r="T290" s="29" t="s">
        <v>6</v>
      </c>
      <c r="U290" s="13" t="str">
        <f t="shared" si="56"/>
        <v/>
      </c>
      <c r="V290" s="12" t="s">
        <v>6</v>
      </c>
      <c r="W290" s="13" t="str">
        <f t="shared" si="57"/>
        <v/>
      </c>
      <c r="X290" s="12" t="s">
        <v>6</v>
      </c>
      <c r="Y290" t="b">
        <f t="shared" si="58"/>
        <v>1</v>
      </c>
      <c r="Z290" s="31"/>
    </row>
    <row r="291" spans="1:26">
      <c r="A291" s="65">
        <v>1</v>
      </c>
      <c r="B291" s="67">
        <f t="shared" si="71"/>
        <v>44148.75</v>
      </c>
      <c r="C291" s="75">
        <f t="shared" si="67"/>
        <v>17695.038842105307</v>
      </c>
      <c r="D291" s="16"/>
      <c r="E291" s="77">
        <f t="shared" si="68"/>
        <v>2327083.8592073135</v>
      </c>
      <c r="F291" s="74" t="str">
        <f t="shared" si="54"/>
        <v/>
      </c>
      <c r="G291" s="1">
        <f t="shared" si="59"/>
        <v>-2590.2858201027534</v>
      </c>
      <c r="H291" s="1" t="str">
        <f t="shared" si="60"/>
        <v/>
      </c>
      <c r="I291" s="90">
        <f t="shared" si="61"/>
        <v>510908.47148802638</v>
      </c>
      <c r="J291" s="74" t="str">
        <f t="shared" si="62"/>
        <v/>
      </c>
      <c r="K291" s="1">
        <f t="shared" si="69"/>
        <v>18836.921563045056</v>
      </c>
      <c r="L291" s="2"/>
      <c r="M291" s="7">
        <f t="shared" si="63"/>
        <v>1686454.0677787527</v>
      </c>
      <c r="N291" s="74" t="str">
        <f t="shared" si="64"/>
        <v/>
      </c>
      <c r="O291" s="1">
        <f t="shared" si="70"/>
        <v>1448.4030991627731</v>
      </c>
      <c r="P291" s="2"/>
      <c r="Q291" s="10">
        <f t="shared" si="65"/>
        <v>129721.31994053445</v>
      </c>
      <c r="R291" s="74" t="str">
        <f t="shared" si="66"/>
        <v/>
      </c>
      <c r="S291" s="13" t="str">
        <f t="shared" si="55"/>
        <v/>
      </c>
      <c r="T291" s="29" t="s">
        <v>6</v>
      </c>
      <c r="U291" s="13" t="str">
        <f t="shared" si="56"/>
        <v/>
      </c>
      <c r="V291" s="12" t="s">
        <v>6</v>
      </c>
      <c r="W291" s="13" t="str">
        <f t="shared" si="57"/>
        <v/>
      </c>
      <c r="X291" s="12" t="s">
        <v>6</v>
      </c>
      <c r="Y291" t="b">
        <f t="shared" si="58"/>
        <v>1</v>
      </c>
      <c r="Z291" s="31"/>
    </row>
    <row r="292" spans="1:26">
      <c r="A292" s="65">
        <v>1</v>
      </c>
      <c r="B292" s="67">
        <f t="shared" si="71"/>
        <v>44149.75</v>
      </c>
      <c r="C292" s="75">
        <f t="shared" si="67"/>
        <v>17382.040068203583</v>
      </c>
      <c r="D292" s="16"/>
      <c r="E292" s="77">
        <f t="shared" si="68"/>
        <v>2344465.8992755171</v>
      </c>
      <c r="F292" s="74" t="str">
        <f t="shared" si="54"/>
        <v/>
      </c>
      <c r="G292" s="1">
        <f t="shared" si="59"/>
        <v>-2792.4134373696716</v>
      </c>
      <c r="H292" s="1" t="str">
        <f t="shared" si="60"/>
        <v/>
      </c>
      <c r="I292" s="90">
        <f t="shared" si="61"/>
        <v>508116.05805065669</v>
      </c>
      <c r="J292" s="74" t="str">
        <f t="shared" si="62"/>
        <v/>
      </c>
      <c r="K292" s="1">
        <f t="shared" si="69"/>
        <v>18733.966775980894</v>
      </c>
      <c r="L292" s="2"/>
      <c r="M292" s="7">
        <f t="shared" si="63"/>
        <v>1705188.0345547334</v>
      </c>
      <c r="N292" s="74" t="str">
        <f t="shared" si="64"/>
        <v/>
      </c>
      <c r="O292" s="1">
        <f t="shared" si="70"/>
        <v>1440.4867295926028</v>
      </c>
      <c r="P292" s="2"/>
      <c r="Q292" s="10">
        <f t="shared" si="65"/>
        <v>131161.80667012706</v>
      </c>
      <c r="R292" s="74" t="str">
        <f t="shared" si="66"/>
        <v/>
      </c>
      <c r="S292" s="13" t="str">
        <f t="shared" si="55"/>
        <v/>
      </c>
      <c r="T292" s="29" t="s">
        <v>6</v>
      </c>
      <c r="U292" s="13" t="str">
        <f t="shared" si="56"/>
        <v/>
      </c>
      <c r="V292" s="12" t="s">
        <v>6</v>
      </c>
      <c r="W292" s="13" t="str">
        <f t="shared" si="57"/>
        <v/>
      </c>
      <c r="X292" s="12" t="s">
        <v>6</v>
      </c>
      <c r="Y292" t="b">
        <f t="shared" si="58"/>
        <v>1</v>
      </c>
      <c r="Z292" s="31"/>
    </row>
    <row r="293" spans="1:26">
      <c r="A293" s="65">
        <v>1</v>
      </c>
      <c r="B293" s="67">
        <f t="shared" si="71"/>
        <v>44150.75</v>
      </c>
      <c r="C293" s="75">
        <f t="shared" si="67"/>
        <v>17064.321841042489</v>
      </c>
      <c r="D293" s="16"/>
      <c r="E293" s="77">
        <f t="shared" si="68"/>
        <v>2361530.2211165596</v>
      </c>
      <c r="F293" s="74" t="str">
        <f t="shared" si="54"/>
        <v/>
      </c>
      <c r="G293" s="1">
        <f t="shared" si="59"/>
        <v>-2991.3613945948009</v>
      </c>
      <c r="H293" s="1" t="str">
        <f t="shared" si="60"/>
        <v/>
      </c>
      <c r="I293" s="90">
        <f t="shared" si="61"/>
        <v>505124.69665606192</v>
      </c>
      <c r="J293" s="74" t="str">
        <f t="shared" si="62"/>
        <v/>
      </c>
      <c r="K293" s="1">
        <f t="shared" si="69"/>
        <v>18623.67688434416</v>
      </c>
      <c r="L293" s="2"/>
      <c r="M293" s="7">
        <f t="shared" si="63"/>
        <v>1723811.7114390775</v>
      </c>
      <c r="N293" s="74" t="str">
        <f t="shared" si="64"/>
        <v/>
      </c>
      <c r="O293" s="1">
        <f t="shared" si="70"/>
        <v>1432.0063512930849</v>
      </c>
      <c r="P293" s="2"/>
      <c r="Q293" s="10">
        <f t="shared" si="65"/>
        <v>132593.81302142015</v>
      </c>
      <c r="R293" s="74" t="str">
        <f t="shared" si="66"/>
        <v/>
      </c>
      <c r="S293" s="13" t="str">
        <f t="shared" si="55"/>
        <v/>
      </c>
      <c r="T293" s="29" t="s">
        <v>6</v>
      </c>
      <c r="U293" s="13" t="str">
        <f t="shared" si="56"/>
        <v/>
      </c>
      <c r="V293" s="12" t="s">
        <v>6</v>
      </c>
      <c r="W293" s="13" t="str">
        <f t="shared" si="57"/>
        <v/>
      </c>
      <c r="X293" s="12" t="s">
        <v>6</v>
      </c>
      <c r="Y293" t="b">
        <f t="shared" si="58"/>
        <v>1</v>
      </c>
      <c r="Z293" s="31"/>
    </row>
    <row r="294" spans="1:26">
      <c r="A294" s="65">
        <v>1</v>
      </c>
      <c r="B294" s="67">
        <f t="shared" si="71"/>
        <v>44151.75</v>
      </c>
      <c r="C294" s="75">
        <f t="shared" si="67"/>
        <v>16742.340778274462</v>
      </c>
      <c r="D294" s="16"/>
      <c r="E294" s="77">
        <f t="shared" si="68"/>
        <v>2378272.561894834</v>
      </c>
      <c r="F294" s="74" t="str">
        <f t="shared" si="54"/>
        <v/>
      </c>
      <c r="G294" s="1">
        <f t="shared" si="59"/>
        <v>-3186.8119369539686</v>
      </c>
      <c r="H294" s="1" t="str">
        <f t="shared" si="60"/>
        <v/>
      </c>
      <c r="I294" s="90">
        <f t="shared" si="61"/>
        <v>501937.88471910794</v>
      </c>
      <c r="J294" s="74" t="str">
        <f t="shared" si="62"/>
        <v/>
      </c>
      <c r="K294" s="1">
        <f t="shared" si="69"/>
        <v>18506.180835946801</v>
      </c>
      <c r="L294" s="2"/>
      <c r="M294" s="7">
        <f t="shared" si="63"/>
        <v>1742317.8922750242</v>
      </c>
      <c r="N294" s="74" t="str">
        <f t="shared" si="64"/>
        <v/>
      </c>
      <c r="O294" s="1">
        <f t="shared" si="70"/>
        <v>1422.9718792819053</v>
      </c>
      <c r="P294" s="2"/>
      <c r="Q294" s="10">
        <f t="shared" si="65"/>
        <v>134016.78490070207</v>
      </c>
      <c r="R294" s="74" t="str">
        <f t="shared" si="66"/>
        <v/>
      </c>
      <c r="S294" s="13" t="str">
        <f t="shared" si="55"/>
        <v/>
      </c>
      <c r="T294" s="29" t="s">
        <v>6</v>
      </c>
      <c r="U294" s="13" t="str">
        <f t="shared" si="56"/>
        <v/>
      </c>
      <c r="V294" s="12" t="s">
        <v>6</v>
      </c>
      <c r="W294" s="13" t="str">
        <f t="shared" si="57"/>
        <v/>
      </c>
      <c r="X294" s="12" t="s">
        <v>6</v>
      </c>
      <c r="Y294" t="b">
        <f t="shared" si="58"/>
        <v>1</v>
      </c>
      <c r="Z294" s="31"/>
    </row>
    <row r="295" spans="1:26">
      <c r="A295" s="65">
        <v>1</v>
      </c>
      <c r="B295" s="67">
        <f t="shared" si="71"/>
        <v>44152.75</v>
      </c>
      <c r="C295" s="75">
        <f t="shared" si="67"/>
        <v>16416.55713454308</v>
      </c>
      <c r="D295" s="16"/>
      <c r="E295" s="77">
        <f t="shared" si="68"/>
        <v>2394689.1190293771</v>
      </c>
      <c r="F295" s="74" t="str">
        <f t="shared" si="54"/>
        <v/>
      </c>
      <c r="G295" s="1">
        <f t="shared" si="59"/>
        <v>-3378.4559460028636</v>
      </c>
      <c r="H295" s="1" t="str">
        <f t="shared" si="60"/>
        <v/>
      </c>
      <c r="I295" s="90">
        <f t="shared" si="61"/>
        <v>498559.42877310509</v>
      </c>
      <c r="J295" s="74" t="str">
        <f t="shared" si="62"/>
        <v/>
      </c>
      <c r="K295" s="1">
        <f t="shared" si="69"/>
        <v>18381.618975632162</v>
      </c>
      <c r="L295" s="2"/>
      <c r="M295" s="7">
        <f t="shared" si="63"/>
        <v>1760699.5112506563</v>
      </c>
      <c r="N295" s="74" t="str">
        <f t="shared" si="64"/>
        <v/>
      </c>
      <c r="O295" s="1">
        <f t="shared" si="70"/>
        <v>1413.3941049139771</v>
      </c>
      <c r="P295" s="2"/>
      <c r="Q295" s="10">
        <f t="shared" si="65"/>
        <v>135430.17900561605</v>
      </c>
      <c r="R295" s="74" t="str">
        <f t="shared" si="66"/>
        <v/>
      </c>
      <c r="S295" s="13" t="str">
        <f t="shared" si="55"/>
        <v/>
      </c>
      <c r="T295" s="29" t="s">
        <v>6</v>
      </c>
      <c r="U295" s="13" t="str">
        <f t="shared" si="56"/>
        <v/>
      </c>
      <c r="V295" s="12" t="s">
        <v>6</v>
      </c>
      <c r="W295" s="13" t="str">
        <f t="shared" si="57"/>
        <v/>
      </c>
      <c r="X295" s="12" t="s">
        <v>6</v>
      </c>
      <c r="Y295" t="b">
        <f t="shared" si="58"/>
        <v>1</v>
      </c>
      <c r="Z295" s="31"/>
    </row>
    <row r="296" spans="1:26">
      <c r="A296" s="65">
        <v>1</v>
      </c>
      <c r="B296" s="67">
        <f t="shared" si="71"/>
        <v>44153.75</v>
      </c>
      <c r="C296" s="75">
        <f t="shared" si="67"/>
        <v>16087.433365753386</v>
      </c>
      <c r="D296" s="16"/>
      <c r="E296" s="77">
        <f t="shared" si="68"/>
        <v>2410776.5523951305</v>
      </c>
      <c r="F296" s="74" t="str">
        <f t="shared" si="54"/>
        <v/>
      </c>
      <c r="G296" s="1">
        <f t="shared" si="59"/>
        <v>-3565.9939907679563</v>
      </c>
      <c r="H296" s="1" t="str">
        <f t="shared" si="60"/>
        <v/>
      </c>
      <c r="I296" s="90">
        <f t="shared" si="61"/>
        <v>494993.43478233711</v>
      </c>
      <c r="J296" s="74" t="str">
        <f t="shared" si="62"/>
        <v/>
      </c>
      <c r="K296" s="1">
        <f t="shared" si="69"/>
        <v>18250.142688103111</v>
      </c>
      <c r="L296" s="2"/>
      <c r="M296" s="7">
        <f t="shared" si="63"/>
        <v>1778949.6539387594</v>
      </c>
      <c r="N296" s="74" t="str">
        <f t="shared" si="64"/>
        <v/>
      </c>
      <c r="O296" s="1">
        <f t="shared" si="70"/>
        <v>1403.2846684178839</v>
      </c>
      <c r="P296" s="2"/>
      <c r="Q296" s="10">
        <f t="shared" si="65"/>
        <v>136833.46367403393</v>
      </c>
      <c r="R296" s="74" t="str">
        <f t="shared" si="66"/>
        <v/>
      </c>
      <c r="S296" s="13" t="str">
        <f t="shared" si="55"/>
        <v/>
      </c>
      <c r="T296" s="29" t="s">
        <v>6</v>
      </c>
      <c r="U296" s="13" t="str">
        <f t="shared" si="56"/>
        <v/>
      </c>
      <c r="V296" s="12" t="s">
        <v>6</v>
      </c>
      <c r="W296" s="13" t="str">
        <f t="shared" si="57"/>
        <v/>
      </c>
      <c r="X296" s="12" t="s">
        <v>6</v>
      </c>
      <c r="Y296" t="b">
        <f t="shared" si="58"/>
        <v>1</v>
      </c>
      <c r="Z296" s="31"/>
    </row>
    <row r="297" spans="1:26">
      <c r="A297" s="65">
        <v>1</v>
      </c>
      <c r="B297" s="67">
        <f t="shared" si="71"/>
        <v>44154.75</v>
      </c>
      <c r="C297" s="75">
        <f t="shared" si="67"/>
        <v>15755.432695391588</v>
      </c>
      <c r="D297" s="16"/>
      <c r="E297" s="77">
        <f t="shared" si="68"/>
        <v>2426531.9850905221</v>
      </c>
      <c r="F297" s="74" t="str">
        <f t="shared" si="54"/>
        <v/>
      </c>
      <c r="G297" s="1">
        <f t="shared" si="59"/>
        <v>-3749.1373367298047</v>
      </c>
      <c r="H297" s="1" t="str">
        <f t="shared" si="60"/>
        <v/>
      </c>
      <c r="I297" s="90">
        <f t="shared" si="61"/>
        <v>491244.29744560731</v>
      </c>
      <c r="J297" s="74" t="str">
        <f t="shared" si="62"/>
        <v/>
      </c>
      <c r="K297" s="1">
        <f t="shared" si="69"/>
        <v>18111.914003549547</v>
      </c>
      <c r="L297" s="2"/>
      <c r="M297" s="7">
        <f t="shared" si="63"/>
        <v>1797061.567942309</v>
      </c>
      <c r="N297" s="74" t="str">
        <f t="shared" si="64"/>
        <v/>
      </c>
      <c r="O297" s="1">
        <f t="shared" si="70"/>
        <v>1392.6560285719042</v>
      </c>
      <c r="P297" s="2"/>
      <c r="Q297" s="10">
        <f t="shared" si="65"/>
        <v>138226.11970260585</v>
      </c>
      <c r="R297" s="74" t="str">
        <f t="shared" si="66"/>
        <v/>
      </c>
      <c r="S297" s="13" t="str">
        <f t="shared" si="55"/>
        <v/>
      </c>
      <c r="T297" s="29" t="s">
        <v>6</v>
      </c>
      <c r="U297" s="13" t="str">
        <f t="shared" si="56"/>
        <v/>
      </c>
      <c r="V297" s="12" t="s">
        <v>6</v>
      </c>
      <c r="W297" s="13" t="str">
        <f t="shared" si="57"/>
        <v/>
      </c>
      <c r="X297" s="12" t="s">
        <v>6</v>
      </c>
      <c r="Y297" t="b">
        <f t="shared" si="58"/>
        <v>1</v>
      </c>
      <c r="Z297" s="31"/>
    </row>
    <row r="298" spans="1:26">
      <c r="A298" s="65">
        <v>1</v>
      </c>
      <c r="B298" s="67">
        <f t="shared" si="71"/>
        <v>44155.75</v>
      </c>
      <c r="C298" s="75">
        <f t="shared" si="67"/>
        <v>15421.017690686975</v>
      </c>
      <c r="D298" s="16"/>
      <c r="E298" s="77">
        <f t="shared" si="68"/>
        <v>2441953.0027812091</v>
      </c>
      <c r="F298" s="74" t="str">
        <f t="shared" ref="F298:F339" si="72">IF(Z298="","",(ROUND(E298,0)-D298)/ROUND(E298,0))</f>
        <v/>
      </c>
      <c r="G298" s="1">
        <f t="shared" si="59"/>
        <v>-3927.6089068133224</v>
      </c>
      <c r="H298" s="1" t="str">
        <f t="shared" si="60"/>
        <v/>
      </c>
      <c r="I298" s="90">
        <f t="shared" si="61"/>
        <v>487316.688538794</v>
      </c>
      <c r="J298" s="74" t="str">
        <f t="shared" si="62"/>
        <v/>
      </c>
      <c r="K298" s="1">
        <f t="shared" si="69"/>
        <v>17967.105167844631</v>
      </c>
      <c r="L298" s="2"/>
      <c r="M298" s="7">
        <f t="shared" si="63"/>
        <v>1815028.6731101535</v>
      </c>
      <c r="N298" s="74" t="str">
        <f t="shared" si="64"/>
        <v/>
      </c>
      <c r="O298" s="1">
        <f t="shared" si="70"/>
        <v>1381.5214296556655</v>
      </c>
      <c r="P298" s="2"/>
      <c r="Q298" s="10">
        <f t="shared" si="65"/>
        <v>139607.64113226152</v>
      </c>
      <c r="R298" s="74" t="str">
        <f t="shared" si="66"/>
        <v/>
      </c>
      <c r="S298" s="13" t="str">
        <f t="shared" ref="S298:S339" si="73">IF(OR(Y298,T298=""),"",(1/I298+1/(N-E298))*C298/A298)</f>
        <v/>
      </c>
      <c r="T298" s="29" t="s">
        <v>6</v>
      </c>
      <c r="U298" s="13" t="str">
        <f t="shared" ref="U298:U339" si="74">IF(V298="","",IF(Y298,"",K298/(I298*A298)))</f>
        <v/>
      </c>
      <c r="V298" s="12" t="s">
        <v>6</v>
      </c>
      <c r="W298" s="13" t="str">
        <f t="shared" ref="W298:W339" si="75">IF(X298="","",IF(Y298,"",O298/(I298*A298)))</f>
        <v/>
      </c>
      <c r="X298" s="12" t="s">
        <v>6</v>
      </c>
      <c r="Y298" t="b">
        <f t="shared" ref="Y298:Y339" si="76">OR(D298="",L298="",P298="",NOT(Z298=""))</f>
        <v>1</v>
      </c>
      <c r="Z298" s="31"/>
    </row>
    <row r="299" spans="1:26">
      <c r="A299" s="65">
        <v>1</v>
      </c>
      <c r="B299" s="67">
        <f t="shared" si="71"/>
        <v>44156.75</v>
      </c>
      <c r="C299" s="75">
        <f t="shared" si="67"/>
        <v>15084.648856286425</v>
      </c>
      <c r="D299" s="16"/>
      <c r="E299" s="77">
        <f t="shared" si="68"/>
        <v>2457037.6516374955</v>
      </c>
      <c r="F299" s="74" t="str">
        <f t="shared" si="72"/>
        <v/>
      </c>
      <c r="G299" s="1">
        <f t="shared" ref="G299:G362" si="77">IF(Y299,I298*(at*(N-E298)/(I298+N-E298)-bt-ct)*A299,I299-I298)</f>
        <v>-4101.1441888270065</v>
      </c>
      <c r="H299" s="1" t="str">
        <f t="shared" ref="H299:H339" si="78">IF(AND(Y299,Z299=""),"",D299-L299-P299)</f>
        <v/>
      </c>
      <c r="I299" s="90">
        <f t="shared" ref="I299:I339" si="79">IF(Y299,I298+G299,E299-M299-Q299)</f>
        <v>483215.54434996698</v>
      </c>
      <c r="J299" s="74" t="str">
        <f t="shared" ref="J299:J339" si="80">IF(Z299="","",(ROUND(I299,0)-H299)/ROUND(I299,0))</f>
        <v/>
      </c>
      <c r="K299" s="1">
        <f t="shared" si="69"/>
        <v>17815.898179284286</v>
      </c>
      <c r="L299" s="2"/>
      <c r="M299" s="7">
        <f t="shared" ref="M299:M339" si="81">IF(Y299,M298+K299,L299)</f>
        <v>1832844.5712894378</v>
      </c>
      <c r="N299" s="74" t="str">
        <f t="shared" ref="N299:N339" si="82">IF(Z299="","",(L299-ROUND(M299,0))/ROUND(M299,0))</f>
        <v/>
      </c>
      <c r="O299" s="1">
        <f t="shared" si="70"/>
        <v>1369.8948658292529</v>
      </c>
      <c r="P299" s="2"/>
      <c r="Q299" s="10">
        <f t="shared" ref="Q299:Q339" si="83">IF(Y299,Q298+O299,P299)</f>
        <v>140977.53599809078</v>
      </c>
      <c r="R299" s="74" t="str">
        <f t="shared" ref="R299:R339" si="84">IF(Z299="","",(ROUND(Q299,0)-P299)/ROUND(Q299,0))</f>
        <v/>
      </c>
      <c r="S299" s="13" t="str">
        <f t="shared" si="73"/>
        <v/>
      </c>
      <c r="T299" s="29" t="s">
        <v>6</v>
      </c>
      <c r="U299" s="13" t="str">
        <f t="shared" si="74"/>
        <v/>
      </c>
      <c r="V299" s="12" t="s">
        <v>6</v>
      </c>
      <c r="W299" s="13" t="str">
        <f t="shared" si="75"/>
        <v/>
      </c>
      <c r="X299" s="12" t="s">
        <v>6</v>
      </c>
      <c r="Y299" t="b">
        <f t="shared" si="76"/>
        <v>1</v>
      </c>
      <c r="Z299" s="31"/>
    </row>
    <row r="300" spans="1:26">
      <c r="A300" s="65">
        <v>1</v>
      </c>
      <c r="B300" s="67">
        <f t="shared" si="71"/>
        <v>44157.75</v>
      </c>
      <c r="C300" s="75">
        <f t="shared" ref="C300:C339" si="85">E300-E299</f>
        <v>14746.783252971247</v>
      </c>
      <c r="D300" s="16"/>
      <c r="E300" s="77">
        <f t="shared" ref="E300:E339" si="86">IF(Y300,I300+M300+Q300,D300)</f>
        <v>2471784.4348904667</v>
      </c>
      <c r="F300" s="74" t="str">
        <f t="shared" si="72"/>
        <v/>
      </c>
      <c r="G300" s="1">
        <f t="shared" si="77"/>
        <v>-4269.4920841704443</v>
      </c>
      <c r="H300" s="1" t="str">
        <f t="shared" si="78"/>
        <v/>
      </c>
      <c r="I300" s="90">
        <f t="shared" si="79"/>
        <v>478946.05226579652</v>
      </c>
      <c r="J300" s="74" t="str">
        <f t="shared" si="80"/>
        <v/>
      </c>
      <c r="K300" s="1">
        <f t="shared" ref="K300:K363" si="87">IF(Y300,bt*I300*A300,M300-M299)</f>
        <v>17658.484294035283</v>
      </c>
      <c r="L300" s="2"/>
      <c r="M300" s="7">
        <f t="shared" si="81"/>
        <v>1850503.0555834731</v>
      </c>
      <c r="N300" s="74" t="str">
        <f t="shared" si="82"/>
        <v/>
      </c>
      <c r="O300" s="1">
        <f t="shared" ref="O300:O363" si="88">IF(Y300,ct*I300*A300,Q300-Q299)</f>
        <v>1357.7910431062658</v>
      </c>
      <c r="P300" s="2"/>
      <c r="Q300" s="10">
        <f t="shared" si="83"/>
        <v>142335.32704119704</v>
      </c>
      <c r="R300" s="74" t="str">
        <f t="shared" si="84"/>
        <v/>
      </c>
      <c r="S300" s="13" t="str">
        <f t="shared" si="73"/>
        <v/>
      </c>
      <c r="T300" s="29" t="s">
        <v>6</v>
      </c>
      <c r="U300" s="13" t="str">
        <f t="shared" si="74"/>
        <v/>
      </c>
      <c r="V300" s="28" t="s">
        <v>6</v>
      </c>
      <c r="W300" s="13" t="str">
        <f t="shared" si="75"/>
        <v/>
      </c>
      <c r="X300" s="12" t="s">
        <v>6</v>
      </c>
      <c r="Y300" t="b">
        <f t="shared" si="76"/>
        <v>1</v>
      </c>
      <c r="Z300" s="31"/>
    </row>
    <row r="301" spans="1:26">
      <c r="A301" s="65">
        <v>1</v>
      </c>
      <c r="B301" s="67">
        <f t="shared" ref="B301:B339" si="89">B300+A301</f>
        <v>44158.75</v>
      </c>
      <c r="C301" s="75">
        <f t="shared" si="85"/>
        <v>14407.87314868113</v>
      </c>
      <c r="D301" s="16"/>
      <c r="E301" s="77">
        <f t="shared" si="86"/>
        <v>2486192.3080391479</v>
      </c>
      <c r="F301" s="74" t="str">
        <f t="shared" si="72"/>
        <v/>
      </c>
      <c r="G301" s="1">
        <f t="shared" si="77"/>
        <v>-4432.4156930520812</v>
      </c>
      <c r="H301" s="1" t="str">
        <f t="shared" si="78"/>
        <v/>
      </c>
      <c r="I301" s="90">
        <f t="shared" si="79"/>
        <v>474513.63657274446</v>
      </c>
      <c r="J301" s="74" t="str">
        <f t="shared" si="80"/>
        <v/>
      </c>
      <c r="K301" s="1">
        <f t="shared" si="87"/>
        <v>17495.063502632751</v>
      </c>
      <c r="L301" s="2"/>
      <c r="M301" s="7">
        <f t="shared" si="81"/>
        <v>1867998.1190861058</v>
      </c>
      <c r="N301" s="74" t="str">
        <f t="shared" si="82"/>
        <v/>
      </c>
      <c r="O301" s="1">
        <f t="shared" si="88"/>
        <v>1345.225339100818</v>
      </c>
      <c r="P301" s="2"/>
      <c r="Q301" s="10">
        <f t="shared" si="83"/>
        <v>143680.55238029786</v>
      </c>
      <c r="R301" s="74" t="str">
        <f t="shared" si="84"/>
        <v/>
      </c>
      <c r="S301" s="13" t="str">
        <f t="shared" si="73"/>
        <v/>
      </c>
      <c r="T301" s="29" t="s">
        <v>6</v>
      </c>
      <c r="U301" s="13" t="str">
        <f t="shared" si="74"/>
        <v/>
      </c>
      <c r="V301" s="28" t="s">
        <v>6</v>
      </c>
      <c r="W301" s="13" t="str">
        <f t="shared" si="75"/>
        <v/>
      </c>
      <c r="X301" s="12" t="s">
        <v>6</v>
      </c>
      <c r="Y301" t="b">
        <f t="shared" si="76"/>
        <v>1</v>
      </c>
      <c r="Z301" s="31"/>
    </row>
    <row r="302" spans="1:26">
      <c r="A302" s="65">
        <v>1</v>
      </c>
      <c r="B302" s="67">
        <f t="shared" si="89"/>
        <v>44159.75</v>
      </c>
      <c r="C302" s="75">
        <f t="shared" si="85"/>
        <v>14068.364708843175</v>
      </c>
      <c r="D302" s="16"/>
      <c r="E302" s="77">
        <f t="shared" si="86"/>
        <v>2500260.672747991</v>
      </c>
      <c r="F302" s="74" t="str">
        <f t="shared" si="72"/>
        <v/>
      </c>
      <c r="G302" s="1">
        <f t="shared" si="77"/>
        <v>-4589.6930319237481</v>
      </c>
      <c r="H302" s="1" t="str">
        <f t="shared" si="78"/>
        <v/>
      </c>
      <c r="I302" s="90">
        <f t="shared" si="79"/>
        <v>469923.94354082074</v>
      </c>
      <c r="J302" s="74" t="str">
        <f t="shared" si="80"/>
        <v/>
      </c>
      <c r="K302" s="1">
        <f t="shared" si="87"/>
        <v>17325.843980026286</v>
      </c>
      <c r="L302" s="2"/>
      <c r="M302" s="7">
        <f t="shared" si="81"/>
        <v>1885323.963066132</v>
      </c>
      <c r="N302" s="74" t="str">
        <f t="shared" si="82"/>
        <v/>
      </c>
      <c r="O302" s="1">
        <f t="shared" si="88"/>
        <v>1332.2137607406421</v>
      </c>
      <c r="P302" s="2"/>
      <c r="Q302" s="10">
        <f t="shared" si="83"/>
        <v>145012.7661410385</v>
      </c>
      <c r="R302" s="74" t="str">
        <f t="shared" si="84"/>
        <v/>
      </c>
      <c r="S302" s="13" t="str">
        <f t="shared" si="73"/>
        <v/>
      </c>
      <c r="T302" s="29" t="s">
        <v>6</v>
      </c>
      <c r="U302" s="13" t="str">
        <f t="shared" si="74"/>
        <v/>
      </c>
      <c r="V302" s="28" t="s">
        <v>6</v>
      </c>
      <c r="W302" s="13" t="str">
        <f t="shared" si="75"/>
        <v/>
      </c>
      <c r="X302" s="12" t="s">
        <v>6</v>
      </c>
      <c r="Y302" t="b">
        <f t="shared" si="76"/>
        <v>1</v>
      </c>
      <c r="Z302" s="31"/>
    </row>
    <row r="303" spans="1:26">
      <c r="A303" s="65">
        <v>1</v>
      </c>
      <c r="B303" s="67">
        <f t="shared" si="89"/>
        <v>44160.75</v>
      </c>
      <c r="C303" s="75">
        <f t="shared" si="85"/>
        <v>13728.696732623968</v>
      </c>
      <c r="D303" s="16"/>
      <c r="E303" s="77">
        <f t="shared" si="86"/>
        <v>2513989.369480615</v>
      </c>
      <c r="F303" s="74" t="str">
        <f t="shared" si="72"/>
        <v/>
      </c>
      <c r="G303" s="1">
        <f t="shared" si="77"/>
        <v>-4741.117679339086</v>
      </c>
      <c r="H303" s="1" t="str">
        <f t="shared" si="78"/>
        <v/>
      </c>
      <c r="I303" s="90">
        <f t="shared" si="79"/>
        <v>465182.82586148166</v>
      </c>
      <c r="J303" s="74" t="str">
        <f t="shared" si="80"/>
        <v/>
      </c>
      <c r="K303" s="1">
        <f t="shared" si="87"/>
        <v>17151.041511813604</v>
      </c>
      <c r="L303" s="2"/>
      <c r="M303" s="7">
        <f t="shared" si="81"/>
        <v>1902475.0045779457</v>
      </c>
      <c r="N303" s="74" t="str">
        <f t="shared" si="82"/>
        <v/>
      </c>
      <c r="O303" s="1">
        <f t="shared" si="88"/>
        <v>1318.7729001492141</v>
      </c>
      <c r="P303" s="2"/>
      <c r="Q303" s="10">
        <f t="shared" si="83"/>
        <v>146331.53904118773</v>
      </c>
      <c r="R303" s="74" t="str">
        <f t="shared" si="84"/>
        <v/>
      </c>
      <c r="S303" s="13" t="str">
        <f t="shared" si="73"/>
        <v/>
      </c>
      <c r="T303" s="29" t="s">
        <v>6</v>
      </c>
      <c r="U303" s="13" t="str">
        <f t="shared" si="74"/>
        <v/>
      </c>
      <c r="V303" s="28" t="s">
        <v>6</v>
      </c>
      <c r="W303" s="13" t="str">
        <f t="shared" si="75"/>
        <v/>
      </c>
      <c r="X303" s="12" t="s">
        <v>6</v>
      </c>
      <c r="Y303" t="b">
        <f t="shared" si="76"/>
        <v>1</v>
      </c>
      <c r="Z303" s="31"/>
    </row>
    <row r="304" spans="1:26">
      <c r="A304" s="65">
        <v>1</v>
      </c>
      <c r="B304" s="67">
        <f t="shared" si="89"/>
        <v>44161.75</v>
      </c>
      <c r="C304" s="75">
        <f t="shared" si="85"/>
        <v>13389.299441354349</v>
      </c>
      <c r="D304" s="16"/>
      <c r="E304" s="77">
        <f t="shared" si="86"/>
        <v>2527378.6689219694</v>
      </c>
      <c r="F304" s="74" t="str">
        <f t="shared" si="72"/>
        <v/>
      </c>
      <c r="G304" s="1">
        <f t="shared" si="77"/>
        <v>-4886.4993469752744</v>
      </c>
      <c r="H304" s="1" t="str">
        <f t="shared" si="78"/>
        <v/>
      </c>
      <c r="I304" s="90">
        <f t="shared" si="79"/>
        <v>460296.32651450636</v>
      </c>
      <c r="J304" s="74" t="str">
        <f t="shared" si="80"/>
        <v/>
      </c>
      <c r="K304" s="1">
        <f t="shared" si="87"/>
        <v>16970.878899420903</v>
      </c>
      <c r="L304" s="2"/>
      <c r="M304" s="7">
        <f t="shared" si="81"/>
        <v>1919445.8834773665</v>
      </c>
      <c r="N304" s="74" t="str">
        <f t="shared" si="82"/>
        <v/>
      </c>
      <c r="O304" s="1">
        <f t="shared" si="88"/>
        <v>1304.9198889090555</v>
      </c>
      <c r="P304" s="2"/>
      <c r="Q304" s="10">
        <f t="shared" si="83"/>
        <v>147636.45893009679</v>
      </c>
      <c r="R304" s="74" t="str">
        <f t="shared" si="84"/>
        <v/>
      </c>
      <c r="S304" s="13" t="str">
        <f t="shared" si="73"/>
        <v/>
      </c>
      <c r="T304" s="29" t="s">
        <v>6</v>
      </c>
      <c r="U304" s="13" t="str">
        <f t="shared" si="74"/>
        <v/>
      </c>
      <c r="V304" s="28" t="s">
        <v>6</v>
      </c>
      <c r="W304" s="13" t="str">
        <f t="shared" si="75"/>
        <v/>
      </c>
      <c r="X304" s="12" t="s">
        <v>6</v>
      </c>
      <c r="Y304" t="b">
        <f t="shared" si="76"/>
        <v>1</v>
      </c>
      <c r="Z304" s="31"/>
    </row>
    <row r="305" spans="1:26">
      <c r="A305" s="65">
        <v>1</v>
      </c>
      <c r="B305" s="67">
        <f t="shared" si="89"/>
        <v>44162.75</v>
      </c>
      <c r="C305" s="75">
        <f t="shared" si="85"/>
        <v>13050.593324900139</v>
      </c>
      <c r="D305" s="16"/>
      <c r="E305" s="77">
        <f t="shared" si="86"/>
        <v>2540429.2622468695</v>
      </c>
      <c r="F305" s="74" t="str">
        <f t="shared" si="72"/>
        <v/>
      </c>
      <c r="G305" s="1">
        <f t="shared" si="77"/>
        <v>-5025.6643731150843</v>
      </c>
      <c r="H305" s="1" t="str">
        <f t="shared" si="78"/>
        <v/>
      </c>
      <c r="I305" s="90">
        <f t="shared" si="79"/>
        <v>455270.66214139125</v>
      </c>
      <c r="J305" s="74" t="str">
        <f t="shared" si="80"/>
        <v/>
      </c>
      <c r="K305" s="1">
        <f t="shared" si="87"/>
        <v>16785.585347088843</v>
      </c>
      <c r="L305" s="2"/>
      <c r="M305" s="7">
        <f t="shared" si="81"/>
        <v>1936231.4688244553</v>
      </c>
      <c r="N305" s="74" t="str">
        <f t="shared" si="82"/>
        <v/>
      </c>
      <c r="O305" s="1">
        <f t="shared" si="88"/>
        <v>1290.6723509260364</v>
      </c>
      <c r="P305" s="2"/>
      <c r="Q305" s="10">
        <f t="shared" si="83"/>
        <v>148927.13128102283</v>
      </c>
      <c r="R305" s="74" t="str">
        <f t="shared" si="84"/>
        <v/>
      </c>
      <c r="S305" s="13" t="str">
        <f t="shared" si="73"/>
        <v/>
      </c>
      <c r="T305" s="29" t="s">
        <v>6</v>
      </c>
      <c r="U305" s="13" t="str">
        <f t="shared" si="74"/>
        <v/>
      </c>
      <c r="V305" s="28" t="s">
        <v>6</v>
      </c>
      <c r="W305" s="13" t="str">
        <f t="shared" si="75"/>
        <v/>
      </c>
      <c r="X305" s="12" t="s">
        <v>6</v>
      </c>
      <c r="Y305" t="b">
        <f t="shared" si="76"/>
        <v>1</v>
      </c>
      <c r="Z305" s="31"/>
    </row>
    <row r="306" spans="1:26">
      <c r="A306" s="65">
        <v>1</v>
      </c>
      <c r="B306" s="67">
        <f t="shared" si="89"/>
        <v>44163.75</v>
      </c>
      <c r="C306" s="75">
        <f t="shared" si="85"/>
        <v>12712.988051258028</v>
      </c>
      <c r="D306" s="16"/>
      <c r="E306" s="77">
        <f t="shared" si="86"/>
        <v>2553142.2502981275</v>
      </c>
      <c r="F306" s="74" t="str">
        <f t="shared" si="72"/>
        <v/>
      </c>
      <c r="G306" s="1">
        <f t="shared" si="77"/>
        <v>-5158.4561364637393</v>
      </c>
      <c r="H306" s="1" t="str">
        <f t="shared" si="78"/>
        <v/>
      </c>
      <c r="I306" s="90">
        <f t="shared" si="79"/>
        <v>450112.20600492752</v>
      </c>
      <c r="J306" s="74" t="str">
        <f t="shared" si="80"/>
        <v/>
      </c>
      <c r="K306" s="1">
        <f t="shared" si="87"/>
        <v>16595.395833601291</v>
      </c>
      <c r="L306" s="2"/>
      <c r="M306" s="7">
        <f t="shared" si="81"/>
        <v>1952826.8646580565</v>
      </c>
      <c r="N306" s="74" t="str">
        <f t="shared" si="82"/>
        <v/>
      </c>
      <c r="O306" s="1">
        <f t="shared" si="88"/>
        <v>1276.0483541205256</v>
      </c>
      <c r="P306" s="2"/>
      <c r="Q306" s="10">
        <f t="shared" si="83"/>
        <v>150203.17963514334</v>
      </c>
      <c r="R306" s="74" t="str">
        <f t="shared" si="84"/>
        <v/>
      </c>
      <c r="S306" s="13" t="str">
        <f t="shared" si="73"/>
        <v/>
      </c>
      <c r="T306" s="29" t="s">
        <v>6</v>
      </c>
      <c r="U306" s="13" t="str">
        <f t="shared" si="74"/>
        <v/>
      </c>
      <c r="V306" s="28" t="s">
        <v>6</v>
      </c>
      <c r="W306" s="13" t="str">
        <f t="shared" si="75"/>
        <v/>
      </c>
      <c r="X306" s="12" t="s">
        <v>6</v>
      </c>
      <c r="Y306" t="b">
        <f t="shared" si="76"/>
        <v>1</v>
      </c>
      <c r="Z306" s="31"/>
    </row>
    <row r="307" spans="1:26">
      <c r="A307" s="65">
        <v>1</v>
      </c>
      <c r="B307" s="67">
        <f t="shared" si="89"/>
        <v>44164.75</v>
      </c>
      <c r="C307" s="75">
        <f t="shared" si="85"/>
        <v>12376.881444160361</v>
      </c>
      <c r="D307" s="16"/>
      <c r="E307" s="77">
        <f t="shared" si="86"/>
        <v>2565519.1317422879</v>
      </c>
      <c r="F307" s="74" t="str">
        <f t="shared" si="72"/>
        <v/>
      </c>
      <c r="G307" s="1">
        <f t="shared" si="77"/>
        <v>-5284.7353887656136</v>
      </c>
      <c r="H307" s="1" t="str">
        <f t="shared" si="78"/>
        <v/>
      </c>
      <c r="I307" s="90">
        <f t="shared" si="79"/>
        <v>444827.47061616188</v>
      </c>
      <c r="J307" s="74" t="str">
        <f t="shared" si="80"/>
        <v/>
      </c>
      <c r="K307" s="1">
        <f t="shared" si="87"/>
        <v>16400.550471750681</v>
      </c>
      <c r="L307" s="2"/>
      <c r="M307" s="7">
        <f t="shared" si="81"/>
        <v>1969227.4151298073</v>
      </c>
      <c r="N307" s="74" t="str">
        <f t="shared" si="82"/>
        <v/>
      </c>
      <c r="O307" s="1">
        <f t="shared" si="88"/>
        <v>1261.0663611755863</v>
      </c>
      <c r="P307" s="2"/>
      <c r="Q307" s="10">
        <f t="shared" si="83"/>
        <v>151464.24599631893</v>
      </c>
      <c r="R307" s="74" t="str">
        <f t="shared" si="84"/>
        <v/>
      </c>
      <c r="S307" s="13" t="str">
        <f t="shared" si="73"/>
        <v/>
      </c>
      <c r="T307" s="29" t="s">
        <v>6</v>
      </c>
      <c r="U307" s="13" t="str">
        <f t="shared" si="74"/>
        <v/>
      </c>
      <c r="V307" s="28" t="s">
        <v>6</v>
      </c>
      <c r="W307" s="13" t="str">
        <f t="shared" si="75"/>
        <v/>
      </c>
      <c r="X307" s="12" t="s">
        <v>6</v>
      </c>
      <c r="Y307" t="b">
        <f t="shared" si="76"/>
        <v>1</v>
      </c>
      <c r="Z307" s="31"/>
    </row>
    <row r="308" spans="1:26">
      <c r="A308" s="65">
        <v>1</v>
      </c>
      <c r="B308" s="67">
        <f t="shared" si="89"/>
        <v>44165.75</v>
      </c>
      <c r="C308" s="75">
        <f t="shared" si="85"/>
        <v>12042.658532859758</v>
      </c>
      <c r="D308" s="16"/>
      <c r="E308" s="77">
        <f t="shared" si="86"/>
        <v>2577561.7902751477</v>
      </c>
      <c r="F308" s="74" t="str">
        <f t="shared" si="72"/>
        <v/>
      </c>
      <c r="G308" s="1">
        <f t="shared" si="77"/>
        <v>-5404.3805052841508</v>
      </c>
      <c r="H308" s="1" t="str">
        <f t="shared" si="78"/>
        <v/>
      </c>
      <c r="I308" s="90">
        <f t="shared" si="79"/>
        <v>439423.0901108777</v>
      </c>
      <c r="J308" s="74" t="str">
        <f t="shared" si="80"/>
        <v/>
      </c>
      <c r="K308" s="1">
        <f t="shared" si="87"/>
        <v>16201.293858568306</v>
      </c>
      <c r="L308" s="2"/>
      <c r="M308" s="7">
        <f t="shared" si="81"/>
        <v>1985428.7089883757</v>
      </c>
      <c r="N308" s="74" t="str">
        <f t="shared" si="82"/>
        <v/>
      </c>
      <c r="O308" s="1">
        <f t="shared" si="88"/>
        <v>1245.7451795750735</v>
      </c>
      <c r="P308" s="2"/>
      <c r="Q308" s="10">
        <f t="shared" si="83"/>
        <v>152709.99117589401</v>
      </c>
      <c r="R308" s="74" t="str">
        <f t="shared" si="84"/>
        <v/>
      </c>
      <c r="S308" s="13" t="str">
        <f t="shared" si="73"/>
        <v/>
      </c>
      <c r="T308" s="29" t="s">
        <v>6</v>
      </c>
      <c r="U308" s="13" t="str">
        <f t="shared" si="74"/>
        <v/>
      </c>
      <c r="V308" s="28" t="s">
        <v>6</v>
      </c>
      <c r="W308" s="13" t="str">
        <f t="shared" si="75"/>
        <v/>
      </c>
      <c r="X308" s="12" t="s">
        <v>6</v>
      </c>
      <c r="Y308" t="b">
        <f t="shared" si="76"/>
        <v>1</v>
      </c>
      <c r="Z308" s="31"/>
    </row>
    <row r="309" spans="1:26">
      <c r="A309" s="65">
        <v>1</v>
      </c>
      <c r="B309" s="67">
        <f t="shared" si="89"/>
        <v>44166.75</v>
      </c>
      <c r="C309" s="75">
        <f t="shared" si="85"/>
        <v>11710.690677718725</v>
      </c>
      <c r="D309" s="16"/>
      <c r="E309" s="77">
        <f t="shared" si="86"/>
        <v>2589272.4809528664</v>
      </c>
      <c r="F309" s="74" t="str">
        <f t="shared" si="72"/>
        <v/>
      </c>
      <c r="G309" s="1">
        <f t="shared" si="77"/>
        <v>-5517.2876528068537</v>
      </c>
      <c r="H309" s="1" t="str">
        <f t="shared" si="78"/>
        <v/>
      </c>
      <c r="I309" s="90">
        <f t="shared" si="79"/>
        <v>433905.80245807086</v>
      </c>
      <c r="J309" s="74" t="str">
        <f t="shared" si="80"/>
        <v/>
      </c>
      <c r="K309" s="1">
        <f t="shared" si="87"/>
        <v>15997.874419360367</v>
      </c>
      <c r="L309" s="2"/>
      <c r="M309" s="7">
        <f t="shared" si="81"/>
        <v>2001426.5834077362</v>
      </c>
      <c r="N309" s="74" t="str">
        <f t="shared" si="82"/>
        <v/>
      </c>
      <c r="O309" s="1">
        <f t="shared" si="88"/>
        <v>1230.1039111654436</v>
      </c>
      <c r="P309" s="2"/>
      <c r="Q309" s="10">
        <f t="shared" si="83"/>
        <v>153940.09508705945</v>
      </c>
      <c r="R309" s="74" t="str">
        <f t="shared" si="84"/>
        <v/>
      </c>
      <c r="S309" s="13" t="str">
        <f t="shared" si="73"/>
        <v/>
      </c>
      <c r="T309" s="29" t="s">
        <v>6</v>
      </c>
      <c r="U309" s="13" t="str">
        <f t="shared" si="74"/>
        <v/>
      </c>
      <c r="V309" s="28" t="s">
        <v>6</v>
      </c>
      <c r="W309" s="13" t="str">
        <f t="shared" si="75"/>
        <v/>
      </c>
      <c r="X309" s="12" t="s">
        <v>6</v>
      </c>
      <c r="Y309" t="b">
        <f t="shared" si="76"/>
        <v>1</v>
      </c>
      <c r="Z309" s="31"/>
    </row>
    <row r="310" spans="1:26">
      <c r="A310" s="65">
        <v>1</v>
      </c>
      <c r="B310" s="67">
        <f t="shared" si="89"/>
        <v>44167.75</v>
      </c>
      <c r="C310" s="75">
        <f t="shared" si="85"/>
        <v>11381.334774624556</v>
      </c>
      <c r="D310" s="16"/>
      <c r="E310" s="77">
        <f t="shared" si="86"/>
        <v>2600653.8157274909</v>
      </c>
      <c r="F310" s="74" t="str">
        <f t="shared" si="72"/>
        <v/>
      </c>
      <c r="G310" s="1">
        <f t="shared" si="77"/>
        <v>-5623.3708754307472</v>
      </c>
      <c r="H310" s="1" t="str">
        <f t="shared" si="78"/>
        <v/>
      </c>
      <c r="I310" s="90">
        <f t="shared" si="79"/>
        <v>428282.4315826401</v>
      </c>
      <c r="J310" s="74" t="str">
        <f t="shared" si="80"/>
        <v/>
      </c>
      <c r="K310" s="1">
        <f t="shared" si="87"/>
        <v>15790.543748581142</v>
      </c>
      <c r="L310" s="2"/>
      <c r="M310" s="7">
        <f t="shared" si="81"/>
        <v>2017217.1271563172</v>
      </c>
      <c r="N310" s="74" t="str">
        <f t="shared" si="82"/>
        <v/>
      </c>
      <c r="O310" s="1">
        <f t="shared" si="88"/>
        <v>1214.1619014743665</v>
      </c>
      <c r="P310" s="2"/>
      <c r="Q310" s="10">
        <f t="shared" si="83"/>
        <v>155154.25698853383</v>
      </c>
      <c r="R310" s="74" t="str">
        <f t="shared" si="84"/>
        <v/>
      </c>
      <c r="S310" s="13" t="str">
        <f t="shared" si="73"/>
        <v/>
      </c>
      <c r="T310" s="29" t="s">
        <v>6</v>
      </c>
      <c r="U310" s="13" t="str">
        <f t="shared" si="74"/>
        <v/>
      </c>
      <c r="V310" s="28" t="s">
        <v>6</v>
      </c>
      <c r="W310" s="13" t="str">
        <f t="shared" si="75"/>
        <v/>
      </c>
      <c r="X310" s="12" t="s">
        <v>6</v>
      </c>
      <c r="Y310" t="b">
        <f t="shared" si="76"/>
        <v>1</v>
      </c>
      <c r="Z310" s="31"/>
    </row>
    <row r="311" spans="1:26">
      <c r="A311" s="65">
        <v>1</v>
      </c>
      <c r="B311" s="67">
        <f t="shared" si="89"/>
        <v>44168.75</v>
      </c>
      <c r="C311" s="75">
        <f t="shared" si="85"/>
        <v>11054.9325405946</v>
      </c>
      <c r="D311" s="16"/>
      <c r="E311" s="77">
        <f t="shared" si="86"/>
        <v>2611708.7482680855</v>
      </c>
      <c r="F311" s="74" t="str">
        <f t="shared" si="72"/>
        <v/>
      </c>
      <c r="G311" s="1">
        <f t="shared" si="77"/>
        <v>-5722.5620989660192</v>
      </c>
      <c r="H311" s="1" t="str">
        <f t="shared" si="78"/>
        <v/>
      </c>
      <c r="I311" s="90">
        <f t="shared" si="79"/>
        <v>422559.86948367406</v>
      </c>
      <c r="J311" s="74" t="str">
        <f t="shared" si="80"/>
        <v/>
      </c>
      <c r="K311" s="1">
        <f t="shared" si="87"/>
        <v>15579.55595054381</v>
      </c>
      <c r="L311" s="2"/>
      <c r="M311" s="7">
        <f t="shared" si="81"/>
        <v>2032796.6831068611</v>
      </c>
      <c r="N311" s="74" t="str">
        <f t="shared" si="82"/>
        <v/>
      </c>
      <c r="O311" s="1">
        <f t="shared" si="88"/>
        <v>1197.9386890168528</v>
      </c>
      <c r="P311" s="2"/>
      <c r="Q311" s="10">
        <f t="shared" si="83"/>
        <v>156352.19567755068</v>
      </c>
      <c r="R311" s="74" t="str">
        <f t="shared" si="84"/>
        <v/>
      </c>
      <c r="S311" s="13" t="str">
        <f t="shared" si="73"/>
        <v/>
      </c>
      <c r="T311" s="29" t="s">
        <v>6</v>
      </c>
      <c r="U311" s="13" t="str">
        <f t="shared" si="74"/>
        <v/>
      </c>
      <c r="V311" s="28" t="s">
        <v>6</v>
      </c>
      <c r="W311" s="13" t="str">
        <f t="shared" si="75"/>
        <v/>
      </c>
      <c r="X311" s="12" t="s">
        <v>6</v>
      </c>
      <c r="Y311" t="b">
        <f t="shared" si="76"/>
        <v>1</v>
      </c>
      <c r="Z311" s="31"/>
    </row>
    <row r="312" spans="1:26">
      <c r="A312" s="65">
        <v>1</v>
      </c>
      <c r="B312" s="67">
        <f t="shared" si="89"/>
        <v>44169.75</v>
      </c>
      <c r="C312" s="75">
        <f t="shared" si="85"/>
        <v>10731.809882374015</v>
      </c>
      <c r="D312" s="16"/>
      <c r="E312" s="77">
        <f t="shared" si="86"/>
        <v>2622440.5581504595</v>
      </c>
      <c r="F312" s="74" t="str">
        <f t="shared" si="72"/>
        <v/>
      </c>
      <c r="G312" s="1">
        <f t="shared" si="77"/>
        <v>-5814.8110553596307</v>
      </c>
      <c r="H312" s="1" t="str">
        <f t="shared" si="78"/>
        <v/>
      </c>
      <c r="I312" s="90">
        <f t="shared" si="79"/>
        <v>416745.05842831446</v>
      </c>
      <c r="J312" s="74" t="str">
        <f t="shared" si="80"/>
        <v/>
      </c>
      <c r="K312" s="1">
        <f t="shared" si="87"/>
        <v>15365.166982917732</v>
      </c>
      <c r="L312" s="2"/>
      <c r="M312" s="7">
        <f t="shared" si="81"/>
        <v>2048161.8500897789</v>
      </c>
      <c r="N312" s="74" t="str">
        <f t="shared" si="82"/>
        <v/>
      </c>
      <c r="O312" s="1">
        <f t="shared" si="88"/>
        <v>1181.4539548156383</v>
      </c>
      <c r="P312" s="2"/>
      <c r="Q312" s="10">
        <f t="shared" si="83"/>
        <v>157533.64963236632</v>
      </c>
      <c r="R312" s="74" t="str">
        <f t="shared" si="84"/>
        <v/>
      </c>
      <c r="S312" s="13" t="str">
        <f t="shared" si="73"/>
        <v/>
      </c>
      <c r="T312" s="29" t="s">
        <v>6</v>
      </c>
      <c r="U312" s="13" t="str">
        <f t="shared" si="74"/>
        <v/>
      </c>
      <c r="V312" s="28" t="s">
        <v>6</v>
      </c>
      <c r="W312" s="13" t="str">
        <f t="shared" si="75"/>
        <v/>
      </c>
      <c r="X312" s="12" t="s">
        <v>6</v>
      </c>
      <c r="Y312" t="b">
        <f t="shared" si="76"/>
        <v>1</v>
      </c>
      <c r="Z312" s="31"/>
    </row>
    <row r="313" spans="1:26">
      <c r="A313" s="65">
        <v>1</v>
      </c>
      <c r="B313" s="67">
        <f t="shared" si="89"/>
        <v>44170.75</v>
      </c>
      <c r="C313" s="75">
        <f t="shared" si="85"/>
        <v>10412.276349163614</v>
      </c>
      <c r="D313" s="16"/>
      <c r="E313" s="77">
        <f t="shared" si="86"/>
        <v>2632852.8344996232</v>
      </c>
      <c r="F313" s="74" t="str">
        <f t="shared" si="72"/>
        <v/>
      </c>
      <c r="G313" s="1">
        <f t="shared" si="77"/>
        <v>-5900.0851290830888</v>
      </c>
      <c r="H313" s="1" t="str">
        <f t="shared" si="78"/>
        <v/>
      </c>
      <c r="I313" s="90">
        <f t="shared" si="79"/>
        <v>410844.97329923138</v>
      </c>
      <c r="J313" s="74" t="str">
        <f t="shared" si="80"/>
        <v/>
      </c>
      <c r="K313" s="1">
        <f t="shared" si="87"/>
        <v>15147.634005889318</v>
      </c>
      <c r="L313" s="2"/>
      <c r="M313" s="7">
        <f t="shared" si="81"/>
        <v>2063309.4840956682</v>
      </c>
      <c r="N313" s="74" t="str">
        <f t="shared" si="82"/>
        <v/>
      </c>
      <c r="O313" s="1">
        <f t="shared" si="88"/>
        <v>1164.7274723570511</v>
      </c>
      <c r="P313" s="2"/>
      <c r="Q313" s="10">
        <f t="shared" si="83"/>
        <v>158698.37710472336</v>
      </c>
      <c r="R313" s="74" t="str">
        <f t="shared" si="84"/>
        <v/>
      </c>
      <c r="S313" s="13" t="str">
        <f t="shared" si="73"/>
        <v/>
      </c>
      <c r="T313" s="29" t="s">
        <v>6</v>
      </c>
      <c r="U313" s="13" t="str">
        <f t="shared" si="74"/>
        <v/>
      </c>
      <c r="V313" s="28" t="s">
        <v>6</v>
      </c>
      <c r="W313" s="13" t="str">
        <f t="shared" si="75"/>
        <v/>
      </c>
      <c r="X313" s="12" t="s">
        <v>6</v>
      </c>
      <c r="Y313" t="b">
        <f t="shared" si="76"/>
        <v>1</v>
      </c>
      <c r="Z313" s="31"/>
    </row>
    <row r="314" spans="1:26">
      <c r="A314" s="65">
        <v>1</v>
      </c>
      <c r="B314" s="67">
        <f t="shared" si="89"/>
        <v>44171.75</v>
      </c>
      <c r="C314" s="75">
        <f t="shared" si="85"/>
        <v>10096.62467002729</v>
      </c>
      <c r="D314" s="16"/>
      <c r="E314" s="77">
        <f t="shared" si="86"/>
        <v>2642949.4591696505</v>
      </c>
      <c r="F314" s="74" t="str">
        <f t="shared" si="72"/>
        <v/>
      </c>
      <c r="G314" s="1">
        <f t="shared" si="77"/>
        <v>-5978.3691279420491</v>
      </c>
      <c r="H314" s="1" t="str">
        <f t="shared" si="78"/>
        <v/>
      </c>
      <c r="I314" s="90">
        <f t="shared" si="79"/>
        <v>404866.60417128931</v>
      </c>
      <c r="J314" s="74" t="str">
        <f t="shared" si="80"/>
        <v/>
      </c>
      <c r="K314" s="1">
        <f t="shared" si="87"/>
        <v>14927.21473977305</v>
      </c>
      <c r="L314" s="2"/>
      <c r="M314" s="7">
        <f t="shared" si="81"/>
        <v>2078236.6988354411</v>
      </c>
      <c r="N314" s="74" t="str">
        <f t="shared" si="82"/>
        <v/>
      </c>
      <c r="O314" s="1">
        <f t="shared" si="88"/>
        <v>1147.7790581966231</v>
      </c>
      <c r="P314" s="2"/>
      <c r="Q314" s="10">
        <f t="shared" si="83"/>
        <v>159846.15616291997</v>
      </c>
      <c r="R314" s="74" t="str">
        <f t="shared" si="84"/>
        <v/>
      </c>
      <c r="S314" s="13" t="str">
        <f t="shared" si="73"/>
        <v/>
      </c>
      <c r="T314" s="29" t="s">
        <v>6</v>
      </c>
      <c r="U314" s="13" t="str">
        <f t="shared" si="74"/>
        <v/>
      </c>
      <c r="V314" s="28" t="s">
        <v>6</v>
      </c>
      <c r="W314" s="13" t="str">
        <f t="shared" si="75"/>
        <v/>
      </c>
      <c r="X314" s="12" t="s">
        <v>6</v>
      </c>
      <c r="Y314" t="b">
        <f t="shared" si="76"/>
        <v>1</v>
      </c>
      <c r="Z314" s="31"/>
    </row>
    <row r="315" spans="1:26">
      <c r="A315" s="65">
        <v>1</v>
      </c>
      <c r="B315" s="67">
        <f t="shared" si="89"/>
        <v>44172.75</v>
      </c>
      <c r="C315" s="75">
        <f t="shared" si="85"/>
        <v>9785.1303759245202</v>
      </c>
      <c r="D315" s="16"/>
      <c r="E315" s="77">
        <f t="shared" si="86"/>
        <v>2652734.589545575</v>
      </c>
      <c r="F315" s="74" t="str">
        <f t="shared" si="72"/>
        <v/>
      </c>
      <c r="G315" s="1">
        <f t="shared" si="77"/>
        <v>-6049.6649812468295</v>
      </c>
      <c r="H315" s="1" t="str">
        <f t="shared" si="78"/>
        <v/>
      </c>
      <c r="I315" s="90">
        <f t="shared" si="79"/>
        <v>398816.9391900425</v>
      </c>
      <c r="J315" s="74" t="str">
        <f t="shared" si="80"/>
        <v/>
      </c>
      <c r="K315" s="1">
        <f t="shared" si="87"/>
        <v>14704.166833750773</v>
      </c>
      <c r="L315" s="2"/>
      <c r="M315" s="7">
        <f t="shared" si="81"/>
        <v>2092940.8656691918</v>
      </c>
      <c r="N315" s="74" t="str">
        <f t="shared" si="82"/>
        <v/>
      </c>
      <c r="O315" s="1">
        <f t="shared" si="88"/>
        <v>1130.6285234203765</v>
      </c>
      <c r="P315" s="2"/>
      <c r="Q315" s="10">
        <f t="shared" si="83"/>
        <v>160976.78468634034</v>
      </c>
      <c r="R315" s="74" t="str">
        <f t="shared" si="84"/>
        <v/>
      </c>
      <c r="S315" s="13" t="str">
        <f t="shared" si="73"/>
        <v/>
      </c>
      <c r="T315" s="29" t="s">
        <v>6</v>
      </c>
      <c r="U315" s="13" t="str">
        <f t="shared" si="74"/>
        <v/>
      </c>
      <c r="V315" s="28" t="s">
        <v>6</v>
      </c>
      <c r="W315" s="13" t="str">
        <f t="shared" si="75"/>
        <v/>
      </c>
      <c r="X315" s="12" t="s">
        <v>6</v>
      </c>
      <c r="Y315" t="b">
        <f t="shared" si="76"/>
        <v>1</v>
      </c>
      <c r="Z315" s="31"/>
    </row>
    <row r="316" spans="1:26">
      <c r="A316" s="65">
        <v>1</v>
      </c>
      <c r="B316" s="67">
        <f t="shared" si="89"/>
        <v>44173.75</v>
      </c>
      <c r="C316" s="75">
        <f t="shared" si="85"/>
        <v>9478.0515057235025</v>
      </c>
      <c r="D316" s="16"/>
      <c r="E316" s="77">
        <f t="shared" si="86"/>
        <v>2662212.6410512985</v>
      </c>
      <c r="F316" s="74" t="str">
        <f t="shared" si="72"/>
        <v/>
      </c>
      <c r="G316" s="1">
        <f t="shared" si="77"/>
        <v>-6113.9913687271583</v>
      </c>
      <c r="H316" s="1" t="str">
        <f t="shared" si="78"/>
        <v/>
      </c>
      <c r="I316" s="90">
        <f t="shared" si="79"/>
        <v>392702.94782131532</v>
      </c>
      <c r="J316" s="74" t="str">
        <f t="shared" si="80"/>
        <v/>
      </c>
      <c r="K316" s="1">
        <f t="shared" si="87"/>
        <v>14478.747248292701</v>
      </c>
      <c r="L316" s="2"/>
      <c r="M316" s="7">
        <f t="shared" si="81"/>
        <v>2107419.6129174847</v>
      </c>
      <c r="N316" s="74" t="str">
        <f t="shared" si="82"/>
        <v/>
      </c>
      <c r="O316" s="1">
        <f t="shared" si="88"/>
        <v>1113.2956261581191</v>
      </c>
      <c r="P316" s="2"/>
      <c r="Q316" s="10">
        <f t="shared" si="83"/>
        <v>162090.08031249847</v>
      </c>
      <c r="R316" s="74" t="str">
        <f t="shared" si="84"/>
        <v/>
      </c>
      <c r="S316" s="13" t="str">
        <f t="shared" si="73"/>
        <v/>
      </c>
      <c r="T316" s="29" t="s">
        <v>6</v>
      </c>
      <c r="U316" s="13" t="str">
        <f t="shared" si="74"/>
        <v/>
      </c>
      <c r="V316" s="28" t="s">
        <v>6</v>
      </c>
      <c r="W316" s="13" t="str">
        <f t="shared" si="75"/>
        <v/>
      </c>
      <c r="X316" s="12" t="s">
        <v>6</v>
      </c>
      <c r="Y316" t="b">
        <f t="shared" si="76"/>
        <v>1</v>
      </c>
      <c r="Z316" s="31"/>
    </row>
    <row r="317" spans="1:26">
      <c r="A317" s="65">
        <v>1</v>
      </c>
      <c r="B317" s="67">
        <f t="shared" si="89"/>
        <v>44174.75</v>
      </c>
      <c r="C317" s="75">
        <f t="shared" si="85"/>
        <v>9175.628395030275</v>
      </c>
      <c r="D317" s="16"/>
      <c r="E317" s="77">
        <f t="shared" si="86"/>
        <v>2671388.2694463287</v>
      </c>
      <c r="F317" s="74" t="str">
        <f t="shared" si="72"/>
        <v/>
      </c>
      <c r="G317" s="1">
        <f t="shared" si="77"/>
        <v>-6171.3832839780898</v>
      </c>
      <c r="H317" s="1" t="str">
        <f t="shared" si="78"/>
        <v/>
      </c>
      <c r="I317" s="90">
        <f t="shared" si="79"/>
        <v>386531.56453733722</v>
      </c>
      <c r="J317" s="74" t="str">
        <f t="shared" si="80"/>
        <v/>
      </c>
      <c r="K317" s="1">
        <f t="shared" si="87"/>
        <v>14251.211653673954</v>
      </c>
      <c r="L317" s="2"/>
      <c r="M317" s="7">
        <f t="shared" si="81"/>
        <v>2121670.8245711587</v>
      </c>
      <c r="N317" s="74" t="str">
        <f t="shared" si="82"/>
        <v/>
      </c>
      <c r="O317" s="1">
        <f t="shared" si="88"/>
        <v>1095.8000253343525</v>
      </c>
      <c r="P317" s="2"/>
      <c r="Q317" s="10">
        <f t="shared" si="83"/>
        <v>163185.88033783282</v>
      </c>
      <c r="R317" s="74" t="str">
        <f t="shared" si="84"/>
        <v/>
      </c>
      <c r="S317" s="13" t="str">
        <f t="shared" si="73"/>
        <v/>
      </c>
      <c r="T317" s="29" t="s">
        <v>6</v>
      </c>
      <c r="U317" s="13" t="str">
        <f t="shared" si="74"/>
        <v/>
      </c>
      <c r="V317" s="28" t="s">
        <v>6</v>
      </c>
      <c r="W317" s="13" t="str">
        <f t="shared" si="75"/>
        <v/>
      </c>
      <c r="X317" s="12" t="s">
        <v>6</v>
      </c>
      <c r="Y317" t="b">
        <f t="shared" si="76"/>
        <v>1</v>
      </c>
      <c r="Z317" s="31"/>
    </row>
    <row r="318" spans="1:26">
      <c r="A318" s="65">
        <v>1</v>
      </c>
      <c r="B318" s="67">
        <f t="shared" si="89"/>
        <v>44175.75</v>
      </c>
      <c r="C318" s="75">
        <f t="shared" si="85"/>
        <v>8878.0835460927337</v>
      </c>
      <c r="D318" s="16"/>
      <c r="E318" s="77">
        <f t="shared" si="86"/>
        <v>2680266.3529924215</v>
      </c>
      <c r="F318" s="74" t="str">
        <f t="shared" si="72"/>
        <v/>
      </c>
      <c r="G318" s="1">
        <f t="shared" si="77"/>
        <v>-6221.8915365851672</v>
      </c>
      <c r="H318" s="1" t="str">
        <f t="shared" si="78"/>
        <v/>
      </c>
      <c r="I318" s="90">
        <f t="shared" si="79"/>
        <v>380309.67300075205</v>
      </c>
      <c r="J318" s="74" t="str">
        <f t="shared" si="80"/>
        <v/>
      </c>
      <c r="K318" s="1">
        <f t="shared" si="87"/>
        <v>14021.813846847463</v>
      </c>
      <c r="L318" s="2"/>
      <c r="M318" s="7">
        <f t="shared" si="81"/>
        <v>2135692.6384180062</v>
      </c>
      <c r="N318" s="74" t="str">
        <f t="shared" si="82"/>
        <v/>
      </c>
      <c r="O318" s="1">
        <f t="shared" si="88"/>
        <v>1078.1612358306327</v>
      </c>
      <c r="P318" s="2"/>
      <c r="Q318" s="10">
        <f t="shared" si="83"/>
        <v>164264.04157366345</v>
      </c>
      <c r="R318" s="74" t="str">
        <f t="shared" si="84"/>
        <v/>
      </c>
      <c r="S318" s="13" t="str">
        <f t="shared" si="73"/>
        <v/>
      </c>
      <c r="T318" s="29" t="s">
        <v>6</v>
      </c>
      <c r="U318" s="13" t="str">
        <f t="shared" si="74"/>
        <v/>
      </c>
      <c r="V318" s="28" t="s">
        <v>6</v>
      </c>
      <c r="W318" s="13" t="str">
        <f t="shared" si="75"/>
        <v/>
      </c>
      <c r="X318" s="12" t="s">
        <v>6</v>
      </c>
      <c r="Y318" t="b">
        <f t="shared" si="76"/>
        <v>1</v>
      </c>
      <c r="Z318" s="31"/>
    </row>
    <row r="319" spans="1:26">
      <c r="A319" s="65">
        <v>1</v>
      </c>
      <c r="B319" s="67">
        <f t="shared" si="89"/>
        <v>44176.75</v>
      </c>
      <c r="C319" s="75">
        <f t="shared" si="85"/>
        <v>8585.6215765997767</v>
      </c>
      <c r="D319" s="16"/>
      <c r="E319" s="77">
        <f t="shared" si="86"/>
        <v>2688851.9745690213</v>
      </c>
      <c r="F319" s="74" t="str">
        <f t="shared" si="72"/>
        <v/>
      </c>
      <c r="G319" s="1">
        <f t="shared" si="77"/>
        <v>-6265.582197390383</v>
      </c>
      <c r="H319" s="1" t="str">
        <f t="shared" si="78"/>
        <v/>
      </c>
      <c r="I319" s="90">
        <f t="shared" si="79"/>
        <v>374044.09080336167</v>
      </c>
      <c r="J319" s="74" t="str">
        <f t="shared" si="80"/>
        <v/>
      </c>
      <c r="K319" s="1">
        <f t="shared" si="87"/>
        <v>13790.805188769613</v>
      </c>
      <c r="L319" s="2"/>
      <c r="M319" s="7">
        <f t="shared" si="81"/>
        <v>2149483.4436067757</v>
      </c>
      <c r="N319" s="74" t="str">
        <f t="shared" si="82"/>
        <v/>
      </c>
      <c r="O319" s="1">
        <f t="shared" si="88"/>
        <v>1060.3985852205772</v>
      </c>
      <c r="P319" s="2"/>
      <c r="Q319" s="10">
        <f t="shared" si="83"/>
        <v>165324.44015888401</v>
      </c>
      <c r="R319" s="74" t="str">
        <f t="shared" si="84"/>
        <v/>
      </c>
      <c r="S319" s="13" t="str">
        <f t="shared" si="73"/>
        <v/>
      </c>
      <c r="T319" s="29" t="s">
        <v>6</v>
      </c>
      <c r="U319" s="13" t="str">
        <f t="shared" si="74"/>
        <v/>
      </c>
      <c r="V319" s="28" t="s">
        <v>6</v>
      </c>
      <c r="W319" s="13" t="str">
        <f t="shared" si="75"/>
        <v/>
      </c>
      <c r="X319" s="12" t="s">
        <v>6</v>
      </c>
      <c r="Y319" t="b">
        <f t="shared" si="76"/>
        <v>1</v>
      </c>
      <c r="Z319" s="31"/>
    </row>
    <row r="320" spans="1:26">
      <c r="A320" s="65">
        <v>1</v>
      </c>
      <c r="B320" s="67">
        <f t="shared" si="89"/>
        <v>44177.75</v>
      </c>
      <c r="C320" s="75">
        <f t="shared" si="85"/>
        <v>8298.4292446975596</v>
      </c>
      <c r="D320" s="16"/>
      <c r="E320" s="77">
        <f t="shared" si="86"/>
        <v>2697150.4038137188</v>
      </c>
      <c r="F320" s="74" t="str">
        <f t="shared" si="72"/>
        <v/>
      </c>
      <c r="G320" s="1">
        <f t="shared" si="77"/>
        <v>-6302.5359916281923</v>
      </c>
      <c r="H320" s="1" t="str">
        <f t="shared" si="78"/>
        <v/>
      </c>
      <c r="I320" s="90">
        <f t="shared" si="79"/>
        <v>367741.55481173348</v>
      </c>
      <c r="J320" s="74" t="str">
        <f t="shared" si="80"/>
        <v/>
      </c>
      <c r="K320" s="1">
        <f t="shared" si="87"/>
        <v>13558.43406410066</v>
      </c>
      <c r="L320" s="2"/>
      <c r="M320" s="7">
        <f t="shared" si="81"/>
        <v>2163041.8776708762</v>
      </c>
      <c r="N320" s="74" t="str">
        <f t="shared" si="82"/>
        <v/>
      </c>
      <c r="O320" s="1">
        <f t="shared" si="88"/>
        <v>1042.5311722253061</v>
      </c>
      <c r="P320" s="2"/>
      <c r="Q320" s="10">
        <f t="shared" si="83"/>
        <v>166366.97133110932</v>
      </c>
      <c r="R320" s="74" t="str">
        <f t="shared" si="84"/>
        <v/>
      </c>
      <c r="S320" s="13" t="str">
        <f t="shared" si="73"/>
        <v/>
      </c>
      <c r="T320" s="29" t="s">
        <v>6</v>
      </c>
      <c r="U320" s="13" t="str">
        <f t="shared" si="74"/>
        <v/>
      </c>
      <c r="V320" s="28" t="s">
        <v>6</v>
      </c>
      <c r="W320" s="13" t="str">
        <f t="shared" si="75"/>
        <v/>
      </c>
      <c r="X320" s="12" t="s">
        <v>6</v>
      </c>
      <c r="Y320" t="b">
        <f t="shared" si="76"/>
        <v>1</v>
      </c>
      <c r="Z320" s="31"/>
    </row>
    <row r="321" spans="1:26">
      <c r="A321" s="65">
        <v>1</v>
      </c>
      <c r="B321" s="67">
        <f t="shared" si="89"/>
        <v>44178.75</v>
      </c>
      <c r="C321" s="75">
        <f t="shared" si="85"/>
        <v>8016.6755471648648</v>
      </c>
      <c r="D321" s="16"/>
      <c r="E321" s="77">
        <f t="shared" si="86"/>
        <v>2705167.0793608837</v>
      </c>
      <c r="F321" s="74" t="str">
        <f t="shared" si="72"/>
        <v/>
      </c>
      <c r="G321" s="1">
        <f t="shared" si="77"/>
        <v>-6332.8476448782658</v>
      </c>
      <c r="H321" s="1" t="str">
        <f t="shared" si="78"/>
        <v/>
      </c>
      <c r="I321" s="90">
        <f t="shared" si="79"/>
        <v>361408.70716685522</v>
      </c>
      <c r="J321" s="74" t="str">
        <f t="shared" si="80"/>
        <v/>
      </c>
      <c r="K321" s="1">
        <f t="shared" si="87"/>
        <v>13324.945365019494</v>
      </c>
      <c r="L321" s="2"/>
      <c r="M321" s="7">
        <f t="shared" si="81"/>
        <v>2176366.8230358958</v>
      </c>
      <c r="N321" s="74" t="str">
        <f t="shared" si="82"/>
        <v/>
      </c>
      <c r="O321" s="1">
        <f t="shared" si="88"/>
        <v>1024.5778270230778</v>
      </c>
      <c r="P321" s="2"/>
      <c r="Q321" s="10">
        <f t="shared" si="83"/>
        <v>167391.5491581324</v>
      </c>
      <c r="R321" s="74" t="str">
        <f t="shared" si="84"/>
        <v/>
      </c>
      <c r="S321" s="13" t="str">
        <f t="shared" si="73"/>
        <v/>
      </c>
      <c r="T321" s="29" t="s">
        <v>6</v>
      </c>
      <c r="U321" s="13" t="str">
        <f t="shared" si="74"/>
        <v/>
      </c>
      <c r="V321" s="28" t="s">
        <v>6</v>
      </c>
      <c r="W321" s="13" t="str">
        <f t="shared" si="75"/>
        <v/>
      </c>
      <c r="X321" s="12" t="s">
        <v>6</v>
      </c>
      <c r="Y321" t="b">
        <f t="shared" si="76"/>
        <v>1</v>
      </c>
      <c r="Z321" s="31"/>
    </row>
    <row r="322" spans="1:26">
      <c r="A322" s="65">
        <v>1</v>
      </c>
      <c r="B322" s="67">
        <f t="shared" si="89"/>
        <v>44179.75</v>
      </c>
      <c r="C322" s="75">
        <f t="shared" si="85"/>
        <v>7740.5118872853927</v>
      </c>
      <c r="D322" s="16"/>
      <c r="E322" s="77">
        <f t="shared" si="86"/>
        <v>2712907.5912481691</v>
      </c>
      <c r="F322" s="74" t="str">
        <f t="shared" si="72"/>
        <v/>
      </c>
      <c r="G322" s="1">
        <f t="shared" si="77"/>
        <v>-6356.6251869506114</v>
      </c>
      <c r="H322" s="1" t="str">
        <f t="shared" si="78"/>
        <v/>
      </c>
      <c r="I322" s="90">
        <f t="shared" si="79"/>
        <v>355052.08197990461</v>
      </c>
      <c r="J322" s="74" t="str">
        <f t="shared" si="80"/>
        <v/>
      </c>
      <c r="K322" s="1">
        <f t="shared" si="87"/>
        <v>13090.5800007038</v>
      </c>
      <c r="L322" s="2"/>
      <c r="M322" s="7">
        <f t="shared" si="81"/>
        <v>2189457.4030365995</v>
      </c>
      <c r="N322" s="74" t="str">
        <f t="shared" si="82"/>
        <v/>
      </c>
      <c r="O322" s="1">
        <f t="shared" si="88"/>
        <v>1006.5570735323791</v>
      </c>
      <c r="P322" s="2"/>
      <c r="Q322" s="10">
        <f t="shared" si="83"/>
        <v>168398.10623166477</v>
      </c>
      <c r="R322" s="74" t="str">
        <f t="shared" si="84"/>
        <v/>
      </c>
      <c r="S322" s="13" t="str">
        <f t="shared" si="73"/>
        <v/>
      </c>
      <c r="T322" s="29" t="s">
        <v>6</v>
      </c>
      <c r="U322" s="13" t="str">
        <f t="shared" si="74"/>
        <v/>
      </c>
      <c r="V322" s="28" t="s">
        <v>6</v>
      </c>
      <c r="W322" s="13" t="str">
        <f t="shared" si="75"/>
        <v/>
      </c>
      <c r="X322" s="12" t="s">
        <v>6</v>
      </c>
      <c r="Y322" t="b">
        <f t="shared" si="76"/>
        <v>1</v>
      </c>
      <c r="Z322" s="31"/>
    </row>
    <row r="323" spans="1:26">
      <c r="A323" s="65">
        <v>1</v>
      </c>
      <c r="B323" s="67">
        <f t="shared" si="89"/>
        <v>44180.75</v>
      </c>
      <c r="C323" s="75">
        <f t="shared" si="85"/>
        <v>7470.0723086684011</v>
      </c>
      <c r="D323" s="16"/>
      <c r="E323" s="77">
        <f t="shared" si="86"/>
        <v>2720377.6635568375</v>
      </c>
      <c r="F323" s="74" t="str">
        <f t="shared" si="72"/>
        <v/>
      </c>
      <c r="G323" s="1">
        <f t="shared" si="77"/>
        <v>-6373.9892189378024</v>
      </c>
      <c r="H323" s="1" t="str">
        <f t="shared" si="78"/>
        <v/>
      </c>
      <c r="I323" s="90">
        <f t="shared" si="79"/>
        <v>348678.0927609668</v>
      </c>
      <c r="J323" s="74" t="str">
        <f t="shared" si="80"/>
        <v/>
      </c>
      <c r="K323" s="1">
        <f t="shared" si="87"/>
        <v>12855.57443383361</v>
      </c>
      <c r="L323" s="2"/>
      <c r="M323" s="7">
        <f t="shared" si="81"/>
        <v>2202312.9774704333</v>
      </c>
      <c r="N323" s="74" t="str">
        <f t="shared" si="82"/>
        <v/>
      </c>
      <c r="O323" s="1">
        <f t="shared" si="88"/>
        <v>988.48709377289106</v>
      </c>
      <c r="P323" s="2"/>
      <c r="Q323" s="10">
        <f t="shared" si="83"/>
        <v>169386.59332543766</v>
      </c>
      <c r="R323" s="74" t="str">
        <f t="shared" si="84"/>
        <v/>
      </c>
      <c r="S323" s="13" t="str">
        <f t="shared" si="73"/>
        <v/>
      </c>
      <c r="T323" s="29" t="s">
        <v>6</v>
      </c>
      <c r="U323" s="13" t="str">
        <f t="shared" si="74"/>
        <v/>
      </c>
      <c r="V323" s="28" t="s">
        <v>6</v>
      </c>
      <c r="W323" s="13" t="str">
        <f t="shared" si="75"/>
        <v/>
      </c>
      <c r="X323" s="12" t="s">
        <v>6</v>
      </c>
      <c r="Y323" t="b">
        <f t="shared" si="76"/>
        <v>1</v>
      </c>
      <c r="Z323" s="31"/>
    </row>
    <row r="324" spans="1:26">
      <c r="A324" s="65">
        <v>1</v>
      </c>
      <c r="B324" s="67">
        <f t="shared" si="89"/>
        <v>44181.75</v>
      </c>
      <c r="C324" s="75">
        <f t="shared" si="85"/>
        <v>7205.4737909343094</v>
      </c>
      <c r="D324" s="16"/>
      <c r="E324" s="77">
        <f t="shared" si="86"/>
        <v>2727583.1373477718</v>
      </c>
      <c r="F324" s="74" t="str">
        <f t="shared" si="72"/>
        <v/>
      </c>
      <c r="G324" s="1">
        <f t="shared" si="77"/>
        <v>-6385.0721487404162</v>
      </c>
      <c r="H324" s="1" t="str">
        <f t="shared" si="78"/>
        <v/>
      </c>
      <c r="I324" s="90">
        <f t="shared" si="79"/>
        <v>342293.02061222639</v>
      </c>
      <c r="J324" s="74" t="str">
        <f t="shared" si="80"/>
        <v/>
      </c>
      <c r="K324" s="1">
        <f t="shared" si="87"/>
        <v>12620.160245280611</v>
      </c>
      <c r="L324" s="2"/>
      <c r="M324" s="7">
        <f t="shared" si="81"/>
        <v>2214933.1377157141</v>
      </c>
      <c r="N324" s="74" t="str">
        <f t="shared" si="82"/>
        <v/>
      </c>
      <c r="O324" s="1">
        <f t="shared" si="88"/>
        <v>970.38569439370644</v>
      </c>
      <c r="P324" s="2"/>
      <c r="Q324" s="10">
        <f t="shared" si="83"/>
        <v>170356.97901983137</v>
      </c>
      <c r="R324" s="74" t="str">
        <f t="shared" si="84"/>
        <v/>
      </c>
      <c r="S324" s="13" t="str">
        <f t="shared" si="73"/>
        <v/>
      </c>
      <c r="T324" s="29" t="s">
        <v>6</v>
      </c>
      <c r="U324" s="13" t="str">
        <f t="shared" si="74"/>
        <v/>
      </c>
      <c r="V324" s="28" t="s">
        <v>6</v>
      </c>
      <c r="W324" s="13" t="str">
        <f t="shared" si="75"/>
        <v/>
      </c>
      <c r="X324" s="12" t="s">
        <v>6</v>
      </c>
      <c r="Y324" t="b">
        <f t="shared" si="76"/>
        <v>1</v>
      </c>
      <c r="Z324" s="31"/>
    </row>
    <row r="325" spans="1:26">
      <c r="A325" s="65">
        <v>1</v>
      </c>
      <c r="B325" s="67">
        <f t="shared" si="89"/>
        <v>44182.75</v>
      </c>
      <c r="C325" s="75">
        <f t="shared" si="85"/>
        <v>6946.8166029979475</v>
      </c>
      <c r="D325" s="16"/>
      <c r="E325" s="77">
        <f t="shared" si="86"/>
        <v>2734529.9539507697</v>
      </c>
      <c r="F325" s="74" t="str">
        <f t="shared" si="72"/>
        <v/>
      </c>
      <c r="G325" s="1">
        <f t="shared" si="77"/>
        <v>-6390.0174003945031</v>
      </c>
      <c r="H325" s="1" t="str">
        <f t="shared" si="78"/>
        <v/>
      </c>
      <c r="I325" s="90">
        <f t="shared" si="79"/>
        <v>335903.00321183191</v>
      </c>
      <c r="J325" s="74" t="str">
        <f t="shared" si="80"/>
        <v/>
      </c>
      <c r="K325" s="1">
        <f t="shared" si="87"/>
        <v>12384.56372794914</v>
      </c>
      <c r="L325" s="2"/>
      <c r="M325" s="7">
        <f t="shared" si="81"/>
        <v>2227317.7014436633</v>
      </c>
      <c r="N325" s="74" t="str">
        <f t="shared" si="82"/>
        <v/>
      </c>
      <c r="O325" s="1">
        <f t="shared" si="88"/>
        <v>952.27027544306907</v>
      </c>
      <c r="P325" s="2"/>
      <c r="Q325" s="10">
        <f t="shared" si="83"/>
        <v>171309.24929527444</v>
      </c>
      <c r="R325" s="74" t="str">
        <f t="shared" si="84"/>
        <v/>
      </c>
      <c r="S325" s="13" t="str">
        <f t="shared" si="73"/>
        <v/>
      </c>
      <c r="T325" s="29" t="s">
        <v>6</v>
      </c>
      <c r="U325" s="13" t="str">
        <f t="shared" si="74"/>
        <v/>
      </c>
      <c r="V325" s="28" t="s">
        <v>6</v>
      </c>
      <c r="W325" s="13" t="str">
        <f t="shared" si="75"/>
        <v/>
      </c>
      <c r="X325" s="12" t="s">
        <v>6</v>
      </c>
      <c r="Y325" t="b">
        <f t="shared" si="76"/>
        <v>1</v>
      </c>
      <c r="Z325" s="31"/>
    </row>
    <row r="326" spans="1:26">
      <c r="A326" s="65">
        <v>1</v>
      </c>
      <c r="B326" s="67">
        <f t="shared" si="89"/>
        <v>44183.75</v>
      </c>
      <c r="C326" s="75">
        <f t="shared" si="85"/>
        <v>6694.1847094697878</v>
      </c>
      <c r="D326" s="16"/>
      <c r="E326" s="77">
        <f t="shared" si="86"/>
        <v>2741224.1386602395</v>
      </c>
      <c r="F326" s="74" t="str">
        <f t="shared" si="72"/>
        <v/>
      </c>
      <c r="G326" s="1">
        <f t="shared" si="77"/>
        <v>-6388.9786025081921</v>
      </c>
      <c r="H326" s="1" t="str">
        <f t="shared" si="78"/>
        <v/>
      </c>
      <c r="I326" s="90">
        <f t="shared" si="79"/>
        <v>329514.02460932371</v>
      </c>
      <c r="J326" s="74" t="str">
        <f t="shared" si="80"/>
        <v/>
      </c>
      <c r="K326" s="1">
        <f t="shared" si="87"/>
        <v>12149.005510539077</v>
      </c>
      <c r="L326" s="2"/>
      <c r="M326" s="7">
        <f t="shared" si="81"/>
        <v>2239466.7069542026</v>
      </c>
      <c r="N326" s="74" t="str">
        <f t="shared" si="82"/>
        <v/>
      </c>
      <c r="O326" s="1">
        <f t="shared" si="88"/>
        <v>934.15780143885911</v>
      </c>
      <c r="P326" s="2"/>
      <c r="Q326" s="10">
        <f t="shared" si="83"/>
        <v>172243.40709671329</v>
      </c>
      <c r="R326" s="74" t="str">
        <f t="shared" si="84"/>
        <v/>
      </c>
      <c r="S326" s="13" t="str">
        <f t="shared" si="73"/>
        <v/>
      </c>
      <c r="T326" s="29" t="s">
        <v>6</v>
      </c>
      <c r="U326" s="13" t="str">
        <f t="shared" si="74"/>
        <v/>
      </c>
      <c r="V326" s="28" t="s">
        <v>6</v>
      </c>
      <c r="W326" s="13" t="str">
        <f t="shared" si="75"/>
        <v/>
      </c>
      <c r="X326" s="12" t="s">
        <v>6</v>
      </c>
      <c r="Y326" t="b">
        <f t="shared" si="76"/>
        <v>1</v>
      </c>
      <c r="Z326" s="31"/>
    </row>
    <row r="327" spans="1:26">
      <c r="A327" s="65">
        <v>1</v>
      </c>
      <c r="B327" s="67">
        <f t="shared" si="89"/>
        <v>44184.75</v>
      </c>
      <c r="C327" s="75">
        <f t="shared" si="85"/>
        <v>6447.6462255427614</v>
      </c>
      <c r="D327" s="16"/>
      <c r="E327" s="77">
        <f t="shared" si="86"/>
        <v>2747671.7848857823</v>
      </c>
      <c r="F327" s="74" t="str">
        <f t="shared" si="72"/>
        <v/>
      </c>
      <c r="G327" s="1">
        <f t="shared" si="77"/>
        <v>-6382.1187610492434</v>
      </c>
      <c r="H327" s="1" t="str">
        <f t="shared" si="78"/>
        <v/>
      </c>
      <c r="I327" s="90">
        <f t="shared" si="79"/>
        <v>323131.90584827447</v>
      </c>
      <c r="J327" s="74" t="str">
        <f t="shared" si="80"/>
        <v/>
      </c>
      <c r="K327" s="1">
        <f t="shared" si="87"/>
        <v>11913.700211807618</v>
      </c>
      <c r="L327" s="2"/>
      <c r="M327" s="7">
        <f t="shared" si="81"/>
        <v>2251380.4071660102</v>
      </c>
      <c r="N327" s="74" t="str">
        <f t="shared" si="82"/>
        <v/>
      </c>
      <c r="O327" s="1">
        <f t="shared" si="88"/>
        <v>916.06477478419094</v>
      </c>
      <c r="P327" s="2"/>
      <c r="Q327" s="10">
        <f t="shared" si="83"/>
        <v>173159.47187149749</v>
      </c>
      <c r="R327" s="74" t="str">
        <f t="shared" si="84"/>
        <v/>
      </c>
      <c r="S327" s="13" t="str">
        <f t="shared" si="73"/>
        <v/>
      </c>
      <c r="T327" s="29" t="s">
        <v>6</v>
      </c>
      <c r="U327" s="13" t="str">
        <f t="shared" si="74"/>
        <v/>
      </c>
      <c r="V327" s="28" t="s">
        <v>6</v>
      </c>
      <c r="W327" s="13" t="str">
        <f t="shared" si="75"/>
        <v/>
      </c>
      <c r="X327" s="12" t="s">
        <v>6</v>
      </c>
      <c r="Y327" t="b">
        <f t="shared" si="76"/>
        <v>1</v>
      </c>
      <c r="Z327" s="31"/>
    </row>
    <row r="328" spans="1:26">
      <c r="A328" s="65">
        <v>1</v>
      </c>
      <c r="B328" s="67">
        <f t="shared" si="89"/>
        <v>44185.75</v>
      </c>
      <c r="C328" s="75">
        <f t="shared" si="85"/>
        <v>6207.2539156572893</v>
      </c>
      <c r="D328" s="16"/>
      <c r="E328" s="77">
        <f t="shared" si="86"/>
        <v>2753879.0388014396</v>
      </c>
      <c r="F328" s="74" t="str">
        <f t="shared" si="72"/>
        <v/>
      </c>
      <c r="G328" s="1">
        <f t="shared" si="77"/>
        <v>-6369.6094216181691</v>
      </c>
      <c r="H328" s="1" t="str">
        <f t="shared" si="78"/>
        <v/>
      </c>
      <c r="I328" s="90">
        <f t="shared" si="79"/>
        <v>316762.29642665631</v>
      </c>
      <c r="J328" s="74" t="str">
        <f t="shared" si="80"/>
        <v/>
      </c>
      <c r="K328" s="1">
        <f t="shared" si="87"/>
        <v>11678.856125717599</v>
      </c>
      <c r="L328" s="2"/>
      <c r="M328" s="7">
        <f t="shared" si="81"/>
        <v>2263059.2632917278</v>
      </c>
      <c r="N328" s="74" t="str">
        <f t="shared" si="82"/>
        <v/>
      </c>
      <c r="O328" s="1">
        <f t="shared" si="88"/>
        <v>898.00721155792849</v>
      </c>
      <c r="P328" s="2"/>
      <c r="Q328" s="10">
        <f t="shared" si="83"/>
        <v>174057.47908305543</v>
      </c>
      <c r="R328" s="74" t="str">
        <f t="shared" si="84"/>
        <v/>
      </c>
      <c r="S328" s="13" t="str">
        <f t="shared" si="73"/>
        <v/>
      </c>
      <c r="T328" s="29" t="s">
        <v>6</v>
      </c>
      <c r="U328" s="13" t="str">
        <f t="shared" si="74"/>
        <v/>
      </c>
      <c r="V328" s="28" t="s">
        <v>6</v>
      </c>
      <c r="W328" s="13" t="str">
        <f t="shared" si="75"/>
        <v/>
      </c>
      <c r="X328" s="12" t="s">
        <v>6</v>
      </c>
      <c r="Y328" t="b">
        <f t="shared" si="76"/>
        <v>1</v>
      </c>
      <c r="Z328" s="31"/>
    </row>
    <row r="329" spans="1:26">
      <c r="A329" s="65">
        <v>1</v>
      </c>
      <c r="B329" s="67">
        <f t="shared" si="89"/>
        <v>44186.75</v>
      </c>
      <c r="C329" s="75">
        <f t="shared" si="85"/>
        <v>5973.0457311738282</v>
      </c>
      <c r="D329" s="16"/>
      <c r="E329" s="77">
        <f t="shared" si="86"/>
        <v>2759852.0845326134</v>
      </c>
      <c r="F329" s="74" t="str">
        <f t="shared" si="72"/>
        <v/>
      </c>
      <c r="G329" s="1">
        <f t="shared" si="77"/>
        <v>-6351.6298261978973</v>
      </c>
      <c r="H329" s="1" t="str">
        <f t="shared" si="78"/>
        <v/>
      </c>
      <c r="I329" s="90">
        <f t="shared" si="79"/>
        <v>310410.66660045838</v>
      </c>
      <c r="J329" s="74" t="str">
        <f t="shared" si="80"/>
        <v/>
      </c>
      <c r="K329" s="1">
        <f t="shared" si="87"/>
        <v>11444.674937675991</v>
      </c>
      <c r="L329" s="2"/>
      <c r="M329" s="7">
        <f t="shared" si="81"/>
        <v>2274503.9382294039</v>
      </c>
      <c r="N329" s="74" t="str">
        <f t="shared" si="82"/>
        <v/>
      </c>
      <c r="O329" s="1">
        <f t="shared" si="88"/>
        <v>880.0006196957786</v>
      </c>
      <c r="P329" s="2"/>
      <c r="Q329" s="10">
        <f t="shared" si="83"/>
        <v>174937.47970275121</v>
      </c>
      <c r="R329" s="74" t="str">
        <f t="shared" si="84"/>
        <v/>
      </c>
      <c r="S329" s="13" t="str">
        <f t="shared" si="73"/>
        <v/>
      </c>
      <c r="T329" s="29" t="s">
        <v>6</v>
      </c>
      <c r="U329" s="13" t="str">
        <f t="shared" si="74"/>
        <v/>
      </c>
      <c r="V329" s="28" t="s">
        <v>6</v>
      </c>
      <c r="W329" s="13" t="str">
        <f t="shared" si="75"/>
        <v/>
      </c>
      <c r="X329" s="12" t="s">
        <v>6</v>
      </c>
      <c r="Y329" t="b">
        <f t="shared" si="76"/>
        <v>1</v>
      </c>
      <c r="Z329" s="31"/>
    </row>
    <row r="330" spans="1:26">
      <c r="A330" s="65">
        <v>1</v>
      </c>
      <c r="B330" s="67">
        <f t="shared" si="89"/>
        <v>44187.75</v>
      </c>
      <c r="C330" s="75">
        <f t="shared" si="85"/>
        <v>5745.0453822608106</v>
      </c>
      <c r="D330" s="16"/>
      <c r="E330" s="77">
        <f t="shared" si="86"/>
        <v>2765597.1299148742</v>
      </c>
      <c r="F330" s="74" t="str">
        <f t="shared" si="72"/>
        <v/>
      </c>
      <c r="G330" s="1">
        <f t="shared" si="77"/>
        <v>-6328.366069191924</v>
      </c>
      <c r="H330" s="1" t="str">
        <f t="shared" si="78"/>
        <v/>
      </c>
      <c r="I330" s="90">
        <f t="shared" si="79"/>
        <v>304082.30053126643</v>
      </c>
      <c r="J330" s="74" t="str">
        <f t="shared" si="80"/>
        <v/>
      </c>
      <c r="K330" s="1">
        <f t="shared" si="87"/>
        <v>11211.351471888835</v>
      </c>
      <c r="L330" s="2"/>
      <c r="M330" s="7">
        <f t="shared" si="81"/>
        <v>2285715.2897012928</v>
      </c>
      <c r="N330" s="74" t="str">
        <f t="shared" si="82"/>
        <v/>
      </c>
      <c r="O330" s="1">
        <f t="shared" si="88"/>
        <v>862.0599795639796</v>
      </c>
      <c r="P330" s="2"/>
      <c r="Q330" s="10">
        <f t="shared" si="83"/>
        <v>175799.5396823152</v>
      </c>
      <c r="R330" s="74" t="str">
        <f t="shared" si="84"/>
        <v/>
      </c>
      <c r="S330" s="13" t="str">
        <f t="shared" si="73"/>
        <v/>
      </c>
      <c r="T330" s="29" t="s">
        <v>6</v>
      </c>
      <c r="U330" s="13" t="str">
        <f t="shared" si="74"/>
        <v/>
      </c>
      <c r="V330" s="28" t="s">
        <v>6</v>
      </c>
      <c r="W330" s="13" t="str">
        <f t="shared" si="75"/>
        <v/>
      </c>
      <c r="X330" s="28" t="s">
        <v>6</v>
      </c>
      <c r="Y330" t="b">
        <f t="shared" si="76"/>
        <v>1</v>
      </c>
      <c r="Z330" s="31"/>
    </row>
    <row r="331" spans="1:26">
      <c r="A331" s="65">
        <v>1</v>
      </c>
      <c r="B331" s="67">
        <f t="shared" si="89"/>
        <v>44188.75</v>
      </c>
      <c r="C331" s="75">
        <f t="shared" si="85"/>
        <v>5523.262939251028</v>
      </c>
      <c r="D331" s="16"/>
      <c r="E331" s="77">
        <f t="shared" si="86"/>
        <v>2771120.3928541252</v>
      </c>
      <c r="F331" s="74" t="str">
        <f t="shared" si="72"/>
        <v/>
      </c>
      <c r="G331" s="1">
        <f t="shared" si="77"/>
        <v>-6300.0102573525674</v>
      </c>
      <c r="H331" s="1" t="str">
        <f t="shared" si="78"/>
        <v/>
      </c>
      <c r="I331" s="90">
        <f t="shared" si="79"/>
        <v>297782.29027391388</v>
      </c>
      <c r="J331" s="74" t="str">
        <f t="shared" si="80"/>
        <v/>
      </c>
      <c r="K331" s="1">
        <f t="shared" si="87"/>
        <v>10979.073469689158</v>
      </c>
      <c r="L331" s="2"/>
      <c r="M331" s="7">
        <f t="shared" si="81"/>
        <v>2296694.3631709819</v>
      </c>
      <c r="N331" s="74" t="str">
        <f t="shared" si="82"/>
        <v/>
      </c>
      <c r="O331" s="1">
        <f t="shared" si="88"/>
        <v>844.19972691455655</v>
      </c>
      <c r="P331" s="2"/>
      <c r="Q331" s="10">
        <f t="shared" si="83"/>
        <v>176643.73940922975</v>
      </c>
      <c r="R331" s="74" t="str">
        <f t="shared" si="84"/>
        <v/>
      </c>
      <c r="S331" s="13" t="str">
        <f t="shared" si="73"/>
        <v/>
      </c>
      <c r="T331" s="29" t="s">
        <v>6</v>
      </c>
      <c r="U331" s="13" t="str">
        <f t="shared" si="74"/>
        <v/>
      </c>
      <c r="V331" s="28" t="s">
        <v>6</v>
      </c>
      <c r="W331" s="13" t="str">
        <f t="shared" si="75"/>
        <v/>
      </c>
      <c r="X331" s="28" t="s">
        <v>6</v>
      </c>
      <c r="Y331" t="b">
        <f t="shared" si="76"/>
        <v>1</v>
      </c>
      <c r="Z331" s="31"/>
    </row>
    <row r="332" spans="1:26">
      <c r="A332" s="65">
        <v>1</v>
      </c>
      <c r="B332" s="67">
        <f t="shared" si="89"/>
        <v>44189.75</v>
      </c>
      <c r="C332" s="75">
        <f t="shared" si="85"/>
        <v>5307.6954587684013</v>
      </c>
      <c r="D332" s="16"/>
      <c r="E332" s="77">
        <f t="shared" si="86"/>
        <v>2776428.0883128936</v>
      </c>
      <c r="F332" s="74" t="str">
        <f t="shared" si="72"/>
        <v/>
      </c>
      <c r="G332" s="1">
        <f t="shared" si="77"/>
        <v>-6266.7596779638561</v>
      </c>
      <c r="H332" s="1" t="str">
        <f t="shared" si="78"/>
        <v/>
      </c>
      <c r="I332" s="90">
        <f t="shared" si="79"/>
        <v>291515.53059595003</v>
      </c>
      <c r="J332" s="74" t="str">
        <f t="shared" si="80"/>
        <v/>
      </c>
      <c r="K332" s="1">
        <f t="shared" si="87"/>
        <v>10748.021398533541</v>
      </c>
      <c r="L332" s="2"/>
      <c r="M332" s="7">
        <f t="shared" si="81"/>
        <v>2307442.3845695155</v>
      </c>
      <c r="N332" s="74" t="str">
        <f t="shared" si="82"/>
        <v/>
      </c>
      <c r="O332" s="1">
        <f t="shared" si="88"/>
        <v>826.43373819874034</v>
      </c>
      <c r="P332" s="2"/>
      <c r="Q332" s="10">
        <f t="shared" si="83"/>
        <v>177470.17314742849</v>
      </c>
      <c r="R332" s="74" t="str">
        <f t="shared" si="84"/>
        <v/>
      </c>
      <c r="S332" s="13" t="str">
        <f t="shared" si="73"/>
        <v/>
      </c>
      <c r="T332" s="29" t="s">
        <v>6</v>
      </c>
      <c r="U332" s="13" t="str">
        <f t="shared" si="74"/>
        <v/>
      </c>
      <c r="V332" s="28" t="s">
        <v>6</v>
      </c>
      <c r="W332" s="13" t="str">
        <f t="shared" si="75"/>
        <v/>
      </c>
      <c r="X332" s="28" t="s">
        <v>6</v>
      </c>
      <c r="Y332" t="b">
        <f t="shared" si="76"/>
        <v>1</v>
      </c>
      <c r="Z332" s="31"/>
    </row>
    <row r="333" spans="1:26">
      <c r="A333" s="65">
        <v>1</v>
      </c>
      <c r="B333" s="67">
        <f t="shared" si="89"/>
        <v>44190.75</v>
      </c>
      <c r="C333" s="75">
        <f t="shared" si="85"/>
        <v>5098.3276300337166</v>
      </c>
      <c r="D333" s="16"/>
      <c r="E333" s="77">
        <f t="shared" si="86"/>
        <v>2781526.4159429274</v>
      </c>
      <c r="F333" s="74" t="str">
        <f t="shared" si="72"/>
        <v/>
      </c>
      <c r="G333" s="1">
        <f t="shared" si="77"/>
        <v>-6228.8159793819232</v>
      </c>
      <c r="H333" s="1" t="str">
        <f t="shared" si="78"/>
        <v/>
      </c>
      <c r="I333" s="90">
        <f t="shared" si="79"/>
        <v>285286.71461656812</v>
      </c>
      <c r="J333" s="74" t="str">
        <f t="shared" si="80"/>
        <v/>
      </c>
      <c r="K333" s="1">
        <f t="shared" si="87"/>
        <v>10518.368291211738</v>
      </c>
      <c r="L333" s="2"/>
      <c r="M333" s="7">
        <f t="shared" si="81"/>
        <v>2317960.7528607273</v>
      </c>
      <c r="N333" s="74" t="str">
        <f t="shared" si="82"/>
        <v/>
      </c>
      <c r="O333" s="1">
        <f t="shared" si="88"/>
        <v>808.77531820352056</v>
      </c>
      <c r="P333" s="2"/>
      <c r="Q333" s="10">
        <f t="shared" si="83"/>
        <v>178278.94846563201</v>
      </c>
      <c r="R333" s="74" t="str">
        <f t="shared" si="84"/>
        <v/>
      </c>
      <c r="S333" s="13" t="str">
        <f t="shared" si="73"/>
        <v/>
      </c>
      <c r="T333" s="29" t="s">
        <v>6</v>
      </c>
      <c r="U333" s="13" t="str">
        <f t="shared" si="74"/>
        <v/>
      </c>
      <c r="V333" s="28" t="s">
        <v>6</v>
      </c>
      <c r="W333" s="13" t="str">
        <f t="shared" si="75"/>
        <v/>
      </c>
      <c r="X333" s="28" t="s">
        <v>6</v>
      </c>
      <c r="Y333" t="b">
        <f t="shared" si="76"/>
        <v>1</v>
      </c>
      <c r="Z333" s="31"/>
    </row>
    <row r="334" spans="1:26">
      <c r="A334" s="65">
        <v>1</v>
      </c>
      <c r="B334" s="67">
        <f t="shared" si="89"/>
        <v>44191.75</v>
      </c>
      <c r="C334" s="75">
        <f t="shared" si="85"/>
        <v>4895.1324368836358</v>
      </c>
      <c r="D334" s="16"/>
      <c r="E334" s="77">
        <f t="shared" si="86"/>
        <v>2786421.548379811</v>
      </c>
      <c r="F334" s="74" t="str">
        <f t="shared" si="72"/>
        <v/>
      </c>
      <c r="G334" s="1">
        <f t="shared" si="77"/>
        <v>-6186.384367755074</v>
      </c>
      <c r="H334" s="1" t="str">
        <f t="shared" si="78"/>
        <v/>
      </c>
      <c r="I334" s="90">
        <f t="shared" si="79"/>
        <v>279100.33024881303</v>
      </c>
      <c r="J334" s="74" t="str">
        <f t="shared" si="80"/>
        <v/>
      </c>
      <c r="K334" s="1">
        <f t="shared" si="87"/>
        <v>10290.279614672771</v>
      </c>
      <c r="L334" s="2"/>
      <c r="M334" s="7">
        <f t="shared" si="81"/>
        <v>2328251.0324754003</v>
      </c>
      <c r="N334" s="74" t="str">
        <f t="shared" si="82"/>
        <v/>
      </c>
      <c r="O334" s="1">
        <f t="shared" si="88"/>
        <v>791.23718996545983</v>
      </c>
      <c r="P334" s="2"/>
      <c r="Q334" s="10">
        <f t="shared" si="83"/>
        <v>179070.18565559748</v>
      </c>
      <c r="R334" s="74" t="str">
        <f t="shared" si="84"/>
        <v/>
      </c>
      <c r="S334" s="13" t="str">
        <f t="shared" si="73"/>
        <v/>
      </c>
      <c r="T334" s="29" t="s">
        <v>6</v>
      </c>
      <c r="U334" s="13" t="str">
        <f t="shared" si="74"/>
        <v/>
      </c>
      <c r="V334" s="28" t="s">
        <v>6</v>
      </c>
      <c r="W334" s="13" t="str">
        <f t="shared" si="75"/>
        <v/>
      </c>
      <c r="X334" s="28" t="s">
        <v>6</v>
      </c>
      <c r="Y334" t="b">
        <f t="shared" si="76"/>
        <v>1</v>
      </c>
      <c r="Z334" s="31"/>
    </row>
    <row r="335" spans="1:26">
      <c r="A335" s="65">
        <v>1</v>
      </c>
      <c r="B335" s="67">
        <f t="shared" si="89"/>
        <v>44192.75</v>
      </c>
      <c r="C335" s="75">
        <f t="shared" si="85"/>
        <v>4698.0718311988749</v>
      </c>
      <c r="D335" s="16"/>
      <c r="E335" s="77">
        <f t="shared" si="86"/>
        <v>2791119.6202110099</v>
      </c>
      <c r="F335" s="74" t="str">
        <f t="shared" si="72"/>
        <v/>
      </c>
      <c r="G335" s="1">
        <f t="shared" si="77"/>
        <v>-6139.6728234480006</v>
      </c>
      <c r="H335" s="1" t="str">
        <f t="shared" si="78"/>
        <v/>
      </c>
      <c r="I335" s="90">
        <f t="shared" si="79"/>
        <v>272960.657425365</v>
      </c>
      <c r="J335" s="74" t="str">
        <f t="shared" si="80"/>
        <v/>
      </c>
      <c r="K335" s="1">
        <f t="shared" si="87"/>
        <v>10063.913167741071</v>
      </c>
      <c r="L335" s="2"/>
      <c r="M335" s="7">
        <f t="shared" si="81"/>
        <v>2338314.9456431414</v>
      </c>
      <c r="N335" s="74" t="str">
        <f t="shared" si="82"/>
        <v/>
      </c>
      <c r="O335" s="1">
        <f t="shared" si="88"/>
        <v>773.83148690591293</v>
      </c>
      <c r="P335" s="2"/>
      <c r="Q335" s="10">
        <f t="shared" si="83"/>
        <v>179844.01714250341</v>
      </c>
      <c r="R335" s="74" t="str">
        <f t="shared" si="84"/>
        <v/>
      </c>
      <c r="S335" s="13" t="str">
        <f t="shared" si="73"/>
        <v/>
      </c>
      <c r="T335" s="29" t="s">
        <v>6</v>
      </c>
      <c r="U335" s="13" t="str">
        <f t="shared" si="74"/>
        <v/>
      </c>
      <c r="V335" s="28" t="s">
        <v>6</v>
      </c>
      <c r="W335" s="13" t="str">
        <f t="shared" si="75"/>
        <v/>
      </c>
      <c r="X335" s="28" t="s">
        <v>6</v>
      </c>
      <c r="Y335" t="b">
        <f t="shared" si="76"/>
        <v>1</v>
      </c>
      <c r="Z335" s="31"/>
    </row>
    <row r="336" spans="1:26">
      <c r="A336" s="65">
        <v>1</v>
      </c>
      <c r="B336" s="67">
        <f t="shared" si="89"/>
        <v>44193.75</v>
      </c>
      <c r="C336" s="75">
        <f t="shared" si="85"/>
        <v>4507.0974136143923</v>
      </c>
      <c r="D336" s="16"/>
      <c r="E336" s="77">
        <f t="shared" si="86"/>
        <v>2795626.7176246243</v>
      </c>
      <c r="F336" s="74" t="str">
        <f t="shared" si="72"/>
        <v/>
      </c>
      <c r="G336" s="1">
        <f t="shared" si="77"/>
        <v>-6088.8913403858378</v>
      </c>
      <c r="H336" s="1" t="str">
        <f t="shared" si="78"/>
        <v/>
      </c>
      <c r="I336" s="90">
        <f t="shared" si="79"/>
        <v>266871.76608497917</v>
      </c>
      <c r="J336" s="74" t="str">
        <f t="shared" si="80"/>
        <v/>
      </c>
      <c r="K336" s="1">
        <f t="shared" si="87"/>
        <v>9839.4190068775824</v>
      </c>
      <c r="L336" s="2"/>
      <c r="M336" s="7">
        <f t="shared" si="81"/>
        <v>2348154.364650019</v>
      </c>
      <c r="N336" s="74" t="str">
        <f t="shared" si="82"/>
        <v/>
      </c>
      <c r="O336" s="1">
        <f t="shared" si="88"/>
        <v>756.56974712267095</v>
      </c>
      <c r="P336" s="2"/>
      <c r="Q336" s="10">
        <f t="shared" si="83"/>
        <v>180600.58688962608</v>
      </c>
      <c r="R336" s="74" t="str">
        <f t="shared" si="84"/>
        <v/>
      </c>
      <c r="S336" s="13" t="str">
        <f t="shared" si="73"/>
        <v/>
      </c>
      <c r="T336" s="29" t="s">
        <v>6</v>
      </c>
      <c r="U336" s="13" t="str">
        <f t="shared" si="74"/>
        <v/>
      </c>
      <c r="V336" s="28" t="s">
        <v>6</v>
      </c>
      <c r="W336" s="13" t="str">
        <f t="shared" si="75"/>
        <v/>
      </c>
      <c r="X336" s="28" t="s">
        <v>6</v>
      </c>
      <c r="Y336" t="b">
        <f t="shared" si="76"/>
        <v>1</v>
      </c>
      <c r="Z336" s="31"/>
    </row>
    <row r="337" spans="1:28">
      <c r="A337" s="65">
        <v>1</v>
      </c>
      <c r="B337" s="67">
        <f t="shared" si="89"/>
        <v>44194.75</v>
      </c>
      <c r="C337" s="75">
        <f t="shared" si="85"/>
        <v>4322.1511175837368</v>
      </c>
      <c r="D337" s="16"/>
      <c r="E337" s="77">
        <f t="shared" si="86"/>
        <v>2799948.868742208</v>
      </c>
      <c r="F337" s="74" t="str">
        <f t="shared" si="72"/>
        <v/>
      </c>
      <c r="G337" s="1">
        <f t="shared" si="77"/>
        <v>-6034.2511912152113</v>
      </c>
      <c r="H337" s="1" t="str">
        <f t="shared" si="78"/>
        <v/>
      </c>
      <c r="I337" s="90">
        <f t="shared" si="79"/>
        <v>260837.51489376396</v>
      </c>
      <c r="J337" s="74" t="str">
        <f t="shared" si="80"/>
        <v/>
      </c>
      <c r="K337" s="1">
        <f t="shared" si="87"/>
        <v>9616.9393990339777</v>
      </c>
      <c r="L337" s="2"/>
      <c r="M337" s="7">
        <f t="shared" si="81"/>
        <v>2357771.3040490528</v>
      </c>
      <c r="N337" s="74" t="str">
        <f t="shared" si="82"/>
        <v/>
      </c>
      <c r="O337" s="1">
        <f t="shared" si="88"/>
        <v>739.46290976484181</v>
      </c>
      <c r="P337" s="2"/>
      <c r="Q337" s="10">
        <f t="shared" si="83"/>
        <v>181340.04979939092</v>
      </c>
      <c r="R337" s="74" t="str">
        <f t="shared" si="84"/>
        <v/>
      </c>
      <c r="S337" s="13" t="str">
        <f t="shared" si="73"/>
        <v/>
      </c>
      <c r="T337" s="29" t="s">
        <v>6</v>
      </c>
      <c r="U337" s="13" t="str">
        <f t="shared" si="74"/>
        <v/>
      </c>
      <c r="V337" s="28" t="s">
        <v>6</v>
      </c>
      <c r="W337" s="13" t="str">
        <f t="shared" si="75"/>
        <v/>
      </c>
      <c r="X337" s="28" t="s">
        <v>6</v>
      </c>
      <c r="Y337" t="b">
        <f t="shared" si="76"/>
        <v>1</v>
      </c>
      <c r="Z337" s="31"/>
    </row>
    <row r="338" spans="1:28">
      <c r="A338" s="65">
        <v>1</v>
      </c>
      <c r="B338" s="67">
        <f t="shared" si="89"/>
        <v>44195.75</v>
      </c>
      <c r="C338" s="75">
        <f t="shared" si="85"/>
        <v>4143.1658931067213</v>
      </c>
      <c r="D338" s="16"/>
      <c r="E338" s="77">
        <f t="shared" si="86"/>
        <v>2804092.0346353147</v>
      </c>
      <c r="F338" s="74" t="str">
        <f t="shared" si="72"/>
        <v/>
      </c>
      <c r="G338" s="1">
        <f t="shared" si="77"/>
        <v>-5975.9642208564383</v>
      </c>
      <c r="H338" s="1" t="str">
        <f t="shared" si="78"/>
        <v/>
      </c>
      <c r="I338" s="90">
        <f t="shared" si="79"/>
        <v>254861.55067290753</v>
      </c>
      <c r="J338" s="74" t="str">
        <f t="shared" si="80"/>
        <v/>
      </c>
      <c r="K338" s="1">
        <f t="shared" si="87"/>
        <v>9396.6088005532383</v>
      </c>
      <c r="L338" s="2"/>
      <c r="M338" s="7">
        <f t="shared" si="81"/>
        <v>2367167.912849606</v>
      </c>
      <c r="N338" s="74" t="str">
        <f t="shared" si="82"/>
        <v/>
      </c>
      <c r="O338" s="1">
        <f t="shared" si="88"/>
        <v>722.52131341047959</v>
      </c>
      <c r="P338" s="2"/>
      <c r="Q338" s="10">
        <f t="shared" si="83"/>
        <v>182062.57111280141</v>
      </c>
      <c r="R338" s="74" t="str">
        <f t="shared" si="84"/>
        <v/>
      </c>
      <c r="S338" s="13" t="str">
        <f t="shared" si="73"/>
        <v/>
      </c>
      <c r="T338" s="29" t="s">
        <v>6</v>
      </c>
      <c r="U338" s="13" t="str">
        <f t="shared" si="74"/>
        <v/>
      </c>
      <c r="V338" s="28" t="s">
        <v>6</v>
      </c>
      <c r="W338" s="13" t="str">
        <f t="shared" si="75"/>
        <v/>
      </c>
      <c r="X338" s="28" t="s">
        <v>6</v>
      </c>
      <c r="Y338" t="b">
        <f t="shared" si="76"/>
        <v>1</v>
      </c>
      <c r="Z338" s="31"/>
    </row>
    <row r="339" spans="1:28">
      <c r="A339" s="68">
        <v>1</v>
      </c>
      <c r="B339" s="67">
        <f t="shared" si="89"/>
        <v>44196.75</v>
      </c>
      <c r="C339" s="75">
        <f t="shared" si="85"/>
        <v>3970.0663866507821</v>
      </c>
      <c r="D339" s="44"/>
      <c r="E339" s="77">
        <f t="shared" si="86"/>
        <v>2808062.1010219655</v>
      </c>
      <c r="F339" s="74" t="str">
        <f t="shared" si="72"/>
        <v/>
      </c>
      <c r="G339" s="1">
        <f t="shared" si="77"/>
        <v>-5914.2421706967316</v>
      </c>
      <c r="H339" s="1" t="str">
        <f t="shared" si="78"/>
        <v/>
      </c>
      <c r="I339" s="90">
        <f t="shared" si="79"/>
        <v>248947.3085022108</v>
      </c>
      <c r="J339" s="74" t="str">
        <f t="shared" si="80"/>
        <v/>
      </c>
      <c r="K339" s="1">
        <f t="shared" si="87"/>
        <v>9178.553860986869</v>
      </c>
      <c r="L339" s="45"/>
      <c r="M339" s="7">
        <f t="shared" si="81"/>
        <v>2376346.4667105931</v>
      </c>
      <c r="N339" s="74" t="str">
        <f t="shared" si="82"/>
        <v/>
      </c>
      <c r="O339" s="1">
        <f t="shared" si="88"/>
        <v>705.75469636009655</v>
      </c>
      <c r="P339" s="45"/>
      <c r="Q339" s="10">
        <f t="shared" si="83"/>
        <v>182768.3258091615</v>
      </c>
      <c r="R339" s="74" t="str">
        <f t="shared" si="84"/>
        <v/>
      </c>
      <c r="S339" s="13" t="str">
        <f t="shared" si="73"/>
        <v/>
      </c>
      <c r="T339" s="46" t="s">
        <v>6</v>
      </c>
      <c r="U339" s="13" t="str">
        <f t="shared" si="74"/>
        <v/>
      </c>
      <c r="V339" s="47" t="s">
        <v>6</v>
      </c>
      <c r="W339" s="13" t="str">
        <f t="shared" si="75"/>
        <v/>
      </c>
      <c r="X339" s="47" t="s">
        <v>6</v>
      </c>
      <c r="Y339" t="b">
        <f t="shared" si="76"/>
        <v>1</v>
      </c>
      <c r="Z339" s="48"/>
    </row>
    <row r="340" spans="1:28">
      <c r="A340" s="65">
        <v>1</v>
      </c>
      <c r="B340" s="67">
        <f t="shared" ref="B340:B367" si="90">B339+A340</f>
        <v>44197.75</v>
      </c>
      <c r="C340" s="75">
        <f t="shared" ref="C340:C367" si="91">E340-E339</f>
        <v>3802.7696140310727</v>
      </c>
      <c r="D340" s="16"/>
      <c r="E340" s="77">
        <f t="shared" ref="E340:E367" si="92">IF(Y340,I340+M340+Q340,D340)</f>
        <v>2811864.8706359966</v>
      </c>
      <c r="F340" s="74" t="str">
        <f t="shared" ref="F340:F367" si="93">IF(Z340="","",(ROUND(E340,0)-D340)/ROUND(E340,0))</f>
        <v/>
      </c>
      <c r="G340" s="1">
        <f t="shared" si="77"/>
        <v>-5849.296035350877</v>
      </c>
      <c r="H340" s="1" t="str">
        <f t="shared" ref="H340:H367" si="94">IF(AND(Y340,Z340=""),"",D340-L340-P340)</f>
        <v/>
      </c>
      <c r="I340" s="90">
        <f t="shared" ref="I340:I367" si="95">IF(Y340,I339+G340,E340-M340-Q340)</f>
        <v>243098.01246685992</v>
      </c>
      <c r="J340" s="74" t="str">
        <f t="shared" ref="J340:J367" si="96">IF(Z340="","",(ROUND(I340,0)-H340)/ROUND(I340,0))</f>
        <v/>
      </c>
      <c r="K340" s="1">
        <f t="shared" si="87"/>
        <v>8962.8934506279911</v>
      </c>
      <c r="L340" s="2"/>
      <c r="M340" s="7">
        <f t="shared" ref="M340:M367" si="97">IF(Y340,M339+K340,L340)</f>
        <v>2385309.3601612211</v>
      </c>
      <c r="N340" s="74" t="str">
        <f t="shared" ref="N340:N367" si="98">IF(Z340="","",(L340-ROUND(M340,0))/ROUND(M340,0))</f>
        <v/>
      </c>
      <c r="O340" s="1">
        <f t="shared" si="88"/>
        <v>689.17219875372973</v>
      </c>
      <c r="P340" s="2"/>
      <c r="Q340" s="10">
        <f t="shared" ref="Q340:Q367" si="99">IF(Y340,Q339+O340,P340)</f>
        <v>183457.49800791522</v>
      </c>
      <c r="R340" s="74" t="str">
        <f t="shared" ref="R340:R367" si="100">IF(Z340="","",(ROUND(Q340,0)-P340)/ROUND(Q340,0))</f>
        <v/>
      </c>
      <c r="S340" s="13" t="str">
        <f t="shared" ref="S340:S367" si="101">IF(OR(Y340,T340=""),"",(1/I340+1/(N-E340))*C340/A340)</f>
        <v/>
      </c>
      <c r="T340" s="29" t="s">
        <v>6</v>
      </c>
      <c r="U340" s="13" t="str">
        <f t="shared" ref="U340:U367" si="102">IF(V340="","",IF(Y340,"",K340/(I340*A340)))</f>
        <v/>
      </c>
      <c r="V340" s="28" t="s">
        <v>6</v>
      </c>
      <c r="W340" s="13" t="str">
        <f t="shared" ref="W340:W367" si="103">IF(X340="","",IF(Y340,"",O340/(I340*A340)))</f>
        <v/>
      </c>
      <c r="X340" s="28" t="s">
        <v>6</v>
      </c>
      <c r="Y340" t="b">
        <f t="shared" ref="Y340:Y367" si="104">OR(D340="",L340="",P340="",NOT(Z340=""))</f>
        <v>1</v>
      </c>
      <c r="Z340" s="31"/>
      <c r="AA340" s="49"/>
      <c r="AB340" s="49"/>
    </row>
    <row r="341" spans="1:28">
      <c r="A341" s="68">
        <v>1</v>
      </c>
      <c r="B341" s="67">
        <f t="shared" si="90"/>
        <v>44198.75</v>
      </c>
      <c r="C341" s="75">
        <f t="shared" si="91"/>
        <v>3641.1856233179569</v>
      </c>
      <c r="D341" s="44"/>
      <c r="E341" s="77">
        <f t="shared" si="92"/>
        <v>2815506.0562593145</v>
      </c>
      <c r="F341" s="74" t="str">
        <f t="shared" si="93"/>
        <v/>
      </c>
      <c r="G341" s="1">
        <f t="shared" si="77"/>
        <v>-5781.3354535965955</v>
      </c>
      <c r="H341" s="1" t="str">
        <f t="shared" si="94"/>
        <v/>
      </c>
      <c r="I341" s="90">
        <f t="shared" si="95"/>
        <v>237316.67701326331</v>
      </c>
      <c r="J341" s="74" t="str">
        <f t="shared" si="96"/>
        <v/>
      </c>
      <c r="K341" s="1">
        <f t="shared" si="87"/>
        <v>8749.738710500329</v>
      </c>
      <c r="L341" s="45"/>
      <c r="M341" s="7">
        <f t="shared" si="97"/>
        <v>2394059.0988717214</v>
      </c>
      <c r="N341" s="74" t="str">
        <f t="shared" si="98"/>
        <v/>
      </c>
      <c r="O341" s="1">
        <f t="shared" si="88"/>
        <v>672.78236641467993</v>
      </c>
      <c r="P341" s="45"/>
      <c r="Q341" s="10">
        <f t="shared" si="99"/>
        <v>184130.28037432989</v>
      </c>
      <c r="R341" s="74" t="str">
        <f t="shared" si="100"/>
        <v/>
      </c>
      <c r="S341" s="13" t="str">
        <f t="shared" si="101"/>
        <v/>
      </c>
      <c r="T341" s="46" t="s">
        <v>6</v>
      </c>
      <c r="U341" s="13" t="str">
        <f t="shared" si="102"/>
        <v/>
      </c>
      <c r="V341" s="47" t="s">
        <v>6</v>
      </c>
      <c r="W341" s="13" t="str">
        <f t="shared" si="103"/>
        <v/>
      </c>
      <c r="X341" s="47" t="s">
        <v>6</v>
      </c>
      <c r="Y341" t="b">
        <f t="shared" si="104"/>
        <v>1</v>
      </c>
      <c r="Z341" s="48"/>
      <c r="AA341" s="49"/>
      <c r="AB341" s="49"/>
    </row>
    <row r="342" spans="1:28">
      <c r="A342" s="65">
        <v>1</v>
      </c>
      <c r="B342" s="67">
        <f t="shared" si="90"/>
        <v>44199.75</v>
      </c>
      <c r="C342" s="75">
        <f t="shared" si="91"/>
        <v>3485.218145032879</v>
      </c>
      <c r="D342" s="16"/>
      <c r="E342" s="77">
        <f t="shared" si="92"/>
        <v>2818991.2744043474</v>
      </c>
      <c r="F342" s="74" t="str">
        <f t="shared" si="93"/>
        <v/>
      </c>
      <c r="G342" s="1">
        <f t="shared" si="77"/>
        <v>-5710.5681347816017</v>
      </c>
      <c r="H342" s="1" t="str">
        <f t="shared" si="94"/>
        <v/>
      </c>
      <c r="I342" s="90">
        <f t="shared" si="95"/>
        <v>231606.1088784817</v>
      </c>
      <c r="J342" s="74" t="str">
        <f t="shared" si="96"/>
        <v/>
      </c>
      <c r="K342" s="1">
        <f t="shared" si="87"/>
        <v>8539.1931234952681</v>
      </c>
      <c r="L342" s="2"/>
      <c r="M342" s="7">
        <f t="shared" si="97"/>
        <v>2402598.2919952166</v>
      </c>
      <c r="N342" s="74" t="str">
        <f t="shared" si="98"/>
        <v/>
      </c>
      <c r="O342" s="1">
        <f t="shared" si="88"/>
        <v>656.59315631936113</v>
      </c>
      <c r="P342" s="2"/>
      <c r="Q342" s="10">
        <f t="shared" si="99"/>
        <v>184786.87353064926</v>
      </c>
      <c r="R342" s="74" t="str">
        <f t="shared" si="100"/>
        <v/>
      </c>
      <c r="S342" s="13" t="str">
        <f t="shared" si="101"/>
        <v/>
      </c>
      <c r="T342" s="29" t="s">
        <v>6</v>
      </c>
      <c r="U342" s="13" t="str">
        <f t="shared" si="102"/>
        <v/>
      </c>
      <c r="V342" s="28" t="s">
        <v>6</v>
      </c>
      <c r="W342" s="13" t="str">
        <f t="shared" si="103"/>
        <v/>
      </c>
      <c r="X342" s="28" t="s">
        <v>6</v>
      </c>
      <c r="Y342" t="b">
        <f t="shared" si="104"/>
        <v>1</v>
      </c>
      <c r="Z342" s="31"/>
      <c r="AA342" s="49"/>
      <c r="AB342" s="49"/>
    </row>
    <row r="343" spans="1:28">
      <c r="A343" s="68">
        <v>1</v>
      </c>
      <c r="B343" s="67">
        <f t="shared" si="90"/>
        <v>44200.75</v>
      </c>
      <c r="C343" s="75">
        <f t="shared" si="91"/>
        <v>3334.765227206517</v>
      </c>
      <c r="D343" s="44"/>
      <c r="E343" s="77">
        <f t="shared" si="92"/>
        <v>2822326.0396315539</v>
      </c>
      <c r="F343" s="74" t="str">
        <f t="shared" si="93"/>
        <v/>
      </c>
      <c r="G343" s="1">
        <f t="shared" si="77"/>
        <v>-5637.1993216959781</v>
      </c>
      <c r="H343" s="1" t="str">
        <f t="shared" si="94"/>
        <v/>
      </c>
      <c r="I343" s="90">
        <f t="shared" si="95"/>
        <v>225968.90955678571</v>
      </c>
      <c r="J343" s="74" t="str">
        <f t="shared" si="96"/>
        <v/>
      </c>
      <c r="K343" s="1">
        <f t="shared" si="87"/>
        <v>8331.3526053124988</v>
      </c>
      <c r="L343" s="45"/>
      <c r="M343" s="7">
        <f t="shared" si="97"/>
        <v>2410929.6446005292</v>
      </c>
      <c r="N343" s="74" t="str">
        <f t="shared" si="98"/>
        <v/>
      </c>
      <c r="O343" s="1">
        <f t="shared" si="88"/>
        <v>640.6119435898828</v>
      </c>
      <c r="P343" s="45"/>
      <c r="Q343" s="10">
        <f t="shared" si="99"/>
        <v>185427.48547423913</v>
      </c>
      <c r="R343" s="74" t="str">
        <f t="shared" si="100"/>
        <v/>
      </c>
      <c r="S343" s="13" t="str">
        <f t="shared" si="101"/>
        <v/>
      </c>
      <c r="T343" s="46" t="s">
        <v>6</v>
      </c>
      <c r="U343" s="13" t="str">
        <f t="shared" si="102"/>
        <v/>
      </c>
      <c r="V343" s="47" t="s">
        <v>6</v>
      </c>
      <c r="W343" s="13" t="str">
        <f t="shared" si="103"/>
        <v/>
      </c>
      <c r="X343" s="47" t="s">
        <v>6</v>
      </c>
      <c r="Y343" t="b">
        <f t="shared" si="104"/>
        <v>1</v>
      </c>
      <c r="Z343" s="48"/>
      <c r="AA343" s="49"/>
      <c r="AB343" s="49"/>
    </row>
    <row r="344" spans="1:28">
      <c r="A344" s="65">
        <v>1</v>
      </c>
      <c r="B344" s="67">
        <f t="shared" si="90"/>
        <v>44201.75</v>
      </c>
      <c r="C344" s="75">
        <f t="shared" si="91"/>
        <v>3189.7198531245813</v>
      </c>
      <c r="D344" s="16"/>
      <c r="E344" s="77">
        <f t="shared" si="92"/>
        <v>2825515.7594846785</v>
      </c>
      <c r="F344" s="74" t="str">
        <f t="shared" si="93"/>
        <v/>
      </c>
      <c r="G344" s="1">
        <f t="shared" si="77"/>
        <v>-5561.431290613772</v>
      </c>
      <c r="H344" s="1" t="str">
        <f t="shared" si="94"/>
        <v/>
      </c>
      <c r="I344" s="90">
        <f t="shared" si="95"/>
        <v>220407.47826617194</v>
      </c>
      <c r="J344" s="74" t="str">
        <f t="shared" si="96"/>
        <v/>
      </c>
      <c r="K344" s="1">
        <f t="shared" si="87"/>
        <v>8126.3056138338861</v>
      </c>
      <c r="L344" s="2"/>
      <c r="M344" s="7">
        <f t="shared" si="97"/>
        <v>2419055.9502143632</v>
      </c>
      <c r="N344" s="74" t="str">
        <f t="shared" si="98"/>
        <v/>
      </c>
      <c r="O344" s="1">
        <f t="shared" si="88"/>
        <v>624.84552990399311</v>
      </c>
      <c r="P344" s="2"/>
      <c r="Q344" s="10">
        <f t="shared" si="99"/>
        <v>186052.33100414314</v>
      </c>
      <c r="R344" s="74" t="str">
        <f t="shared" si="100"/>
        <v/>
      </c>
      <c r="S344" s="13" t="str">
        <f t="shared" si="101"/>
        <v/>
      </c>
      <c r="T344" s="29" t="s">
        <v>6</v>
      </c>
      <c r="U344" s="13" t="str">
        <f t="shared" si="102"/>
        <v/>
      </c>
      <c r="V344" s="28" t="s">
        <v>6</v>
      </c>
      <c r="W344" s="13" t="str">
        <f t="shared" si="103"/>
        <v/>
      </c>
      <c r="X344" s="28" t="s">
        <v>6</v>
      </c>
      <c r="Y344" t="b">
        <f t="shared" si="104"/>
        <v>1</v>
      </c>
      <c r="Z344" s="31"/>
      <c r="AA344" s="49"/>
      <c r="AB344" s="49"/>
    </row>
    <row r="345" spans="1:28">
      <c r="A345" s="68">
        <v>1</v>
      </c>
      <c r="B345" s="67">
        <f t="shared" si="90"/>
        <v>44202.75</v>
      </c>
      <c r="C345" s="75">
        <f t="shared" si="91"/>
        <v>3049.9705398287624</v>
      </c>
      <c r="D345" s="44"/>
      <c r="E345" s="77">
        <f t="shared" si="92"/>
        <v>2828565.7300245073</v>
      </c>
      <c r="F345" s="74" t="str">
        <f t="shared" si="93"/>
        <v/>
      </c>
      <c r="G345" s="1">
        <f t="shared" si="77"/>
        <v>-5483.4628889313944</v>
      </c>
      <c r="H345" s="1" t="str">
        <f t="shared" si="94"/>
        <v/>
      </c>
      <c r="I345" s="90">
        <f t="shared" si="95"/>
        <v>214924.01537724055</v>
      </c>
      <c r="J345" s="74" t="str">
        <f t="shared" si="96"/>
        <v/>
      </c>
      <c r="K345" s="1">
        <f t="shared" si="87"/>
        <v>7924.1332755443455</v>
      </c>
      <c r="L345" s="45"/>
      <c r="M345" s="7">
        <f t="shared" si="97"/>
        <v>2426980.0834899074</v>
      </c>
      <c r="N345" s="74" t="str">
        <f t="shared" si="98"/>
        <v/>
      </c>
      <c r="O345" s="1">
        <f t="shared" si="88"/>
        <v>609.30015321579617</v>
      </c>
      <c r="P345" s="45"/>
      <c r="Q345" s="10">
        <f t="shared" si="99"/>
        <v>186661.63115735893</v>
      </c>
      <c r="R345" s="74" t="str">
        <f t="shared" si="100"/>
        <v/>
      </c>
      <c r="S345" s="13" t="str">
        <f t="shared" si="101"/>
        <v/>
      </c>
      <c r="T345" s="46" t="s">
        <v>6</v>
      </c>
      <c r="U345" s="13" t="str">
        <f t="shared" si="102"/>
        <v/>
      </c>
      <c r="V345" s="47" t="s">
        <v>6</v>
      </c>
      <c r="W345" s="13" t="str">
        <f t="shared" si="103"/>
        <v/>
      </c>
      <c r="X345" s="47" t="s">
        <v>6</v>
      </c>
      <c r="Y345" t="b">
        <f t="shared" si="104"/>
        <v>1</v>
      </c>
      <c r="Z345" s="48"/>
      <c r="AA345" s="49"/>
      <c r="AB345" s="49"/>
    </row>
    <row r="346" spans="1:28">
      <c r="A346" s="65">
        <v>1</v>
      </c>
      <c r="B346" s="67">
        <f t="shared" si="90"/>
        <v>44203.75</v>
      </c>
      <c r="C346" s="75">
        <f t="shared" si="91"/>
        <v>2915.401915719267</v>
      </c>
      <c r="D346" s="16"/>
      <c r="E346" s="77">
        <f t="shared" si="92"/>
        <v>2831481.1319402265</v>
      </c>
      <c r="F346" s="74" t="str">
        <f t="shared" si="93"/>
        <v/>
      </c>
      <c r="G346" s="1">
        <f t="shared" si="77"/>
        <v>-5403.4891105680535</v>
      </c>
      <c r="H346" s="1" t="str">
        <f t="shared" si="94"/>
        <v/>
      </c>
      <c r="I346" s="90">
        <f t="shared" si="95"/>
        <v>209520.5262666725</v>
      </c>
      <c r="J346" s="74" t="str">
        <f t="shared" si="96"/>
        <v/>
      </c>
      <c r="K346" s="1">
        <f t="shared" si="87"/>
        <v>7724.9095276074831</v>
      </c>
      <c r="L346" s="2"/>
      <c r="M346" s="7">
        <f t="shared" si="97"/>
        <v>2434704.9930175147</v>
      </c>
      <c r="N346" s="74" t="str">
        <f t="shared" si="98"/>
        <v/>
      </c>
      <c r="O346" s="1">
        <f t="shared" si="88"/>
        <v>593.98149868019118</v>
      </c>
      <c r="P346" s="2"/>
      <c r="Q346" s="10">
        <f t="shared" si="99"/>
        <v>187255.61265603913</v>
      </c>
      <c r="R346" s="74" t="str">
        <f t="shared" si="100"/>
        <v/>
      </c>
      <c r="S346" s="13" t="str">
        <f t="shared" si="101"/>
        <v/>
      </c>
      <c r="T346" s="29" t="s">
        <v>6</v>
      </c>
      <c r="U346" s="13" t="str">
        <f t="shared" si="102"/>
        <v/>
      </c>
      <c r="V346" s="28" t="s">
        <v>6</v>
      </c>
      <c r="W346" s="13" t="str">
        <f t="shared" si="103"/>
        <v/>
      </c>
      <c r="X346" s="28" t="s">
        <v>6</v>
      </c>
      <c r="Y346" t="b">
        <f t="shared" si="104"/>
        <v>1</v>
      </c>
      <c r="Z346" s="31"/>
      <c r="AA346" s="49"/>
      <c r="AB346" s="49"/>
    </row>
    <row r="347" spans="1:28">
      <c r="A347" s="68">
        <v>1</v>
      </c>
      <c r="B347" s="67">
        <f t="shared" si="90"/>
        <v>44204.75</v>
      </c>
      <c r="C347" s="75">
        <f t="shared" si="91"/>
        <v>2785.8952758316882</v>
      </c>
      <c r="D347" s="44"/>
      <c r="E347" s="77">
        <f t="shared" si="92"/>
        <v>2834267.0272160582</v>
      </c>
      <c r="F347" s="74" t="str">
        <f t="shared" si="93"/>
        <v/>
      </c>
      <c r="G347" s="1">
        <f t="shared" si="77"/>
        <v>-5321.7007090489815</v>
      </c>
      <c r="H347" s="1" t="str">
        <f t="shared" si="94"/>
        <v/>
      </c>
      <c r="I347" s="90">
        <f t="shared" si="95"/>
        <v>204198.82555762352</v>
      </c>
      <c r="J347" s="74" t="str">
        <f t="shared" si="96"/>
        <v/>
      </c>
      <c r="K347" s="1">
        <f t="shared" si="87"/>
        <v>7528.7012742066463</v>
      </c>
      <c r="L347" s="45"/>
      <c r="M347" s="7">
        <f t="shared" si="97"/>
        <v>2442233.6942917216</v>
      </c>
      <c r="N347" s="74" t="str">
        <f t="shared" si="98"/>
        <v/>
      </c>
      <c r="O347" s="1">
        <f t="shared" si="88"/>
        <v>578.89471067420311</v>
      </c>
      <c r="P347" s="45"/>
      <c r="Q347" s="10">
        <f t="shared" si="99"/>
        <v>187834.50736671334</v>
      </c>
      <c r="R347" s="74" t="str">
        <f t="shared" si="100"/>
        <v/>
      </c>
      <c r="S347" s="13" t="str">
        <f t="shared" si="101"/>
        <v/>
      </c>
      <c r="T347" s="46" t="s">
        <v>6</v>
      </c>
      <c r="U347" s="13" t="str">
        <f t="shared" si="102"/>
        <v/>
      </c>
      <c r="V347" s="47" t="s">
        <v>6</v>
      </c>
      <c r="W347" s="13" t="str">
        <f t="shared" si="103"/>
        <v/>
      </c>
      <c r="X347" s="47" t="s">
        <v>6</v>
      </c>
      <c r="Y347" t="b">
        <f t="shared" si="104"/>
        <v>1</v>
      </c>
      <c r="Z347" s="48"/>
      <c r="AA347" s="49"/>
      <c r="AB347" s="49"/>
    </row>
    <row r="348" spans="1:28">
      <c r="A348" s="65">
        <v>1</v>
      </c>
      <c r="B348" s="67">
        <f t="shared" si="90"/>
        <v>44205.75</v>
      </c>
      <c r="C348" s="75">
        <f t="shared" si="91"/>
        <v>2661.3291136189364</v>
      </c>
      <c r="D348" s="16"/>
      <c r="E348" s="77">
        <f t="shared" si="92"/>
        <v>2836928.3563296772</v>
      </c>
      <c r="F348" s="74" t="str">
        <f t="shared" si="93"/>
        <v/>
      </c>
      <c r="G348" s="1">
        <f t="shared" si="77"/>
        <v>-5238.2838479638149</v>
      </c>
      <c r="H348" s="1" t="str">
        <f t="shared" si="94"/>
        <v/>
      </c>
      <c r="I348" s="90">
        <f t="shared" si="95"/>
        <v>198960.54170965971</v>
      </c>
      <c r="J348" s="74" t="str">
        <f t="shared" si="96"/>
        <v/>
      </c>
      <c r="K348" s="1">
        <f t="shared" si="87"/>
        <v>7335.5685557733941</v>
      </c>
      <c r="L348" s="2"/>
      <c r="M348" s="7">
        <f t="shared" si="97"/>
        <v>2449569.2628474948</v>
      </c>
      <c r="N348" s="74" t="str">
        <f t="shared" si="98"/>
        <v/>
      </c>
      <c r="O348" s="1">
        <f t="shared" si="88"/>
        <v>564.0444058092487</v>
      </c>
      <c r="P348" s="2"/>
      <c r="Q348" s="10">
        <f t="shared" si="99"/>
        <v>188398.55177252259</v>
      </c>
      <c r="R348" s="74" t="str">
        <f t="shared" si="100"/>
        <v/>
      </c>
      <c r="S348" s="13" t="str">
        <f t="shared" si="101"/>
        <v/>
      </c>
      <c r="T348" s="29" t="s">
        <v>6</v>
      </c>
      <c r="U348" s="13" t="str">
        <f t="shared" si="102"/>
        <v/>
      </c>
      <c r="V348" s="28" t="s">
        <v>6</v>
      </c>
      <c r="W348" s="13" t="str">
        <f t="shared" si="103"/>
        <v/>
      </c>
      <c r="X348" s="28" t="s">
        <v>6</v>
      </c>
      <c r="Y348" t="b">
        <f t="shared" si="104"/>
        <v>1</v>
      </c>
      <c r="Z348" s="31"/>
      <c r="AA348" s="49"/>
      <c r="AB348" s="49"/>
    </row>
    <row r="349" spans="1:28">
      <c r="A349" s="68">
        <v>1</v>
      </c>
      <c r="B349" s="67">
        <f t="shared" si="90"/>
        <v>44206.75</v>
      </c>
      <c r="C349" s="75">
        <f t="shared" si="91"/>
        <v>2541.5796282910742</v>
      </c>
      <c r="D349" s="44"/>
      <c r="E349" s="77">
        <f t="shared" si="92"/>
        <v>2839469.9359579682</v>
      </c>
      <c r="F349" s="74" t="str">
        <f t="shared" si="93"/>
        <v/>
      </c>
      <c r="G349" s="1">
        <f t="shared" si="77"/>
        <v>-5153.4197882833696</v>
      </c>
      <c r="H349" s="1" t="str">
        <f t="shared" si="94"/>
        <v/>
      </c>
      <c r="I349" s="90">
        <f t="shared" si="95"/>
        <v>193807.12192137633</v>
      </c>
      <c r="J349" s="74" t="str">
        <f t="shared" si="96"/>
        <v/>
      </c>
      <c r="K349" s="1">
        <f t="shared" si="87"/>
        <v>7145.5647297444239</v>
      </c>
      <c r="L349" s="45"/>
      <c r="M349" s="7">
        <f t="shared" si="97"/>
        <v>2456714.8275772394</v>
      </c>
      <c r="N349" s="74" t="str">
        <f t="shared" si="98"/>
        <v/>
      </c>
      <c r="O349" s="1">
        <f t="shared" si="88"/>
        <v>549.43468682984565</v>
      </c>
      <c r="P349" s="45"/>
      <c r="Q349" s="10">
        <f t="shared" si="99"/>
        <v>188947.98645935245</v>
      </c>
      <c r="R349" s="74" t="str">
        <f t="shared" si="100"/>
        <v/>
      </c>
      <c r="S349" s="13" t="str">
        <f t="shared" si="101"/>
        <v/>
      </c>
      <c r="T349" s="46" t="s">
        <v>6</v>
      </c>
      <c r="U349" s="13" t="str">
        <f t="shared" si="102"/>
        <v/>
      </c>
      <c r="V349" s="47" t="s">
        <v>6</v>
      </c>
      <c r="W349" s="13" t="str">
        <f t="shared" si="103"/>
        <v/>
      </c>
      <c r="X349" s="47" t="s">
        <v>6</v>
      </c>
      <c r="Y349" t="b">
        <f t="shared" si="104"/>
        <v>1</v>
      </c>
      <c r="Z349" s="48"/>
      <c r="AA349" s="49"/>
      <c r="AB349" s="49"/>
    </row>
    <row r="350" spans="1:28">
      <c r="A350" s="65">
        <v>1</v>
      </c>
      <c r="B350" s="67">
        <f t="shared" si="90"/>
        <v>44207.75</v>
      </c>
      <c r="C350" s="75">
        <f t="shared" si="91"/>
        <v>2426.5212069833651</v>
      </c>
      <c r="D350" s="16"/>
      <c r="E350" s="77">
        <f t="shared" si="92"/>
        <v>2841896.4571649516</v>
      </c>
      <c r="F350" s="74" t="str">
        <f t="shared" si="93"/>
        <v/>
      </c>
      <c r="G350" s="1">
        <f t="shared" si="77"/>
        <v>-5067.284611827039</v>
      </c>
      <c r="H350" s="1" t="str">
        <f t="shared" si="94"/>
        <v/>
      </c>
      <c r="I350" s="90">
        <f t="shared" si="95"/>
        <v>188739.83730954927</v>
      </c>
      <c r="J350" s="74" t="str">
        <f t="shared" si="96"/>
        <v/>
      </c>
      <c r="K350" s="1">
        <f t="shared" si="87"/>
        <v>6958.7366615141073</v>
      </c>
      <c r="L350" s="2"/>
      <c r="M350" s="7">
        <f t="shared" si="97"/>
        <v>2463673.5642387536</v>
      </c>
      <c r="N350" s="74" t="str">
        <f t="shared" si="98"/>
        <v/>
      </c>
      <c r="O350" s="1">
        <f t="shared" si="88"/>
        <v>535.06915729627997</v>
      </c>
      <c r="P350" s="2"/>
      <c r="Q350" s="10">
        <f t="shared" si="99"/>
        <v>189483.05561664872</v>
      </c>
      <c r="R350" s="74" t="str">
        <f t="shared" si="100"/>
        <v/>
      </c>
      <c r="S350" s="13" t="str">
        <f t="shared" si="101"/>
        <v/>
      </c>
      <c r="T350" s="29" t="s">
        <v>6</v>
      </c>
      <c r="U350" s="13" t="str">
        <f t="shared" si="102"/>
        <v/>
      </c>
      <c r="V350" s="28" t="s">
        <v>6</v>
      </c>
      <c r="W350" s="13" t="str">
        <f t="shared" si="103"/>
        <v/>
      </c>
      <c r="X350" s="28" t="s">
        <v>6</v>
      </c>
      <c r="Y350" t="b">
        <f t="shared" si="104"/>
        <v>1</v>
      </c>
      <c r="Z350" s="31"/>
      <c r="AA350" s="49"/>
      <c r="AB350" s="49"/>
    </row>
    <row r="351" spans="1:28">
      <c r="A351" s="68">
        <v>1</v>
      </c>
      <c r="B351" s="67">
        <f t="shared" si="90"/>
        <v>44208.75</v>
      </c>
      <c r="C351" s="75">
        <f t="shared" si="91"/>
        <v>2316.026881232392</v>
      </c>
      <c r="D351" s="44"/>
      <c r="E351" s="77">
        <f t="shared" si="92"/>
        <v>2844212.484046184</v>
      </c>
      <c r="F351" s="74" t="str">
        <f t="shared" si="93"/>
        <v/>
      </c>
      <c r="G351" s="1">
        <f t="shared" si="77"/>
        <v>-4980.0489800009755</v>
      </c>
      <c r="H351" s="1" t="str">
        <f t="shared" si="94"/>
        <v/>
      </c>
      <c r="I351" s="90">
        <f t="shared" si="95"/>
        <v>183759.78832954829</v>
      </c>
      <c r="J351" s="74" t="str">
        <f t="shared" si="96"/>
        <v/>
      </c>
      <c r="K351" s="1">
        <f t="shared" si="87"/>
        <v>6775.1249242822278</v>
      </c>
      <c r="L351" s="45"/>
      <c r="M351" s="7">
        <f t="shared" si="97"/>
        <v>2470448.6891630357</v>
      </c>
      <c r="N351" s="74" t="str">
        <f t="shared" si="98"/>
        <v/>
      </c>
      <c r="O351" s="1">
        <f t="shared" si="88"/>
        <v>520.95093695123944</v>
      </c>
      <c r="P351" s="45"/>
      <c r="Q351" s="10">
        <f t="shared" si="99"/>
        <v>190004.00655359996</v>
      </c>
      <c r="R351" s="74" t="str">
        <f t="shared" si="100"/>
        <v/>
      </c>
      <c r="S351" s="13" t="str">
        <f t="shared" si="101"/>
        <v/>
      </c>
      <c r="T351" s="46" t="s">
        <v>6</v>
      </c>
      <c r="U351" s="13" t="str">
        <f t="shared" si="102"/>
        <v/>
      </c>
      <c r="V351" s="47" t="s">
        <v>6</v>
      </c>
      <c r="W351" s="13" t="str">
        <f t="shared" si="103"/>
        <v/>
      </c>
      <c r="X351" s="47" t="s">
        <v>6</v>
      </c>
      <c r="Y351" t="b">
        <f t="shared" si="104"/>
        <v>1</v>
      </c>
      <c r="Z351" s="48"/>
      <c r="AA351" s="49"/>
      <c r="AB351" s="49"/>
    </row>
    <row r="352" spans="1:28">
      <c r="A352" s="65">
        <v>1</v>
      </c>
      <c r="B352" s="67">
        <f t="shared" si="90"/>
        <v>44209.75</v>
      </c>
      <c r="C352" s="75">
        <f t="shared" si="91"/>
        <v>2209.9687574333511</v>
      </c>
      <c r="D352" s="16"/>
      <c r="E352" s="77">
        <f t="shared" si="92"/>
        <v>2846422.4528036173</v>
      </c>
      <c r="F352" s="74" t="str">
        <f t="shared" si="93"/>
        <v/>
      </c>
      <c r="G352" s="1">
        <f t="shared" si="77"/>
        <v>-4891.8779267743084</v>
      </c>
      <c r="H352" s="1" t="str">
        <f t="shared" si="94"/>
        <v/>
      </c>
      <c r="I352" s="90">
        <f t="shared" si="95"/>
        <v>178867.910402774</v>
      </c>
      <c r="J352" s="74" t="str">
        <f t="shared" si="96"/>
        <v/>
      </c>
      <c r="K352" s="1">
        <f t="shared" si="87"/>
        <v>6594.7640065345595</v>
      </c>
      <c r="L352" s="2"/>
      <c r="M352" s="7">
        <f t="shared" si="97"/>
        <v>2477043.4531695703</v>
      </c>
      <c r="N352" s="74" t="str">
        <f t="shared" si="98"/>
        <v/>
      </c>
      <c r="O352" s="1">
        <f t="shared" si="88"/>
        <v>507.08267767335053</v>
      </c>
      <c r="P352" s="2"/>
      <c r="Q352" s="10">
        <f t="shared" si="99"/>
        <v>190511.0892312733</v>
      </c>
      <c r="R352" s="74" t="str">
        <f t="shared" si="100"/>
        <v/>
      </c>
      <c r="S352" s="13" t="str">
        <f t="shared" si="101"/>
        <v/>
      </c>
      <c r="T352" s="29" t="s">
        <v>6</v>
      </c>
      <c r="U352" s="13" t="str">
        <f t="shared" si="102"/>
        <v/>
      </c>
      <c r="V352" s="28" t="s">
        <v>6</v>
      </c>
      <c r="W352" s="13" t="str">
        <f t="shared" si="103"/>
        <v/>
      </c>
      <c r="X352" s="28" t="s">
        <v>6</v>
      </c>
      <c r="Y352" t="b">
        <f t="shared" si="104"/>
        <v>1</v>
      </c>
      <c r="Z352" s="31"/>
      <c r="AA352" s="49"/>
      <c r="AB352" s="49"/>
    </row>
    <row r="353" spans="1:28">
      <c r="A353" s="68">
        <v>1</v>
      </c>
      <c r="B353" s="67">
        <f t="shared" si="90"/>
        <v>44210.75</v>
      </c>
      <c r="C353" s="75">
        <f t="shared" si="91"/>
        <v>2108.2184211346321</v>
      </c>
      <c r="D353" s="44"/>
      <c r="E353" s="77">
        <f t="shared" si="92"/>
        <v>2848530.671224752</v>
      </c>
      <c r="F353" s="74" t="str">
        <f t="shared" si="93"/>
        <v/>
      </c>
      <c r="G353" s="1">
        <f t="shared" si="77"/>
        <v>-4802.9306847263133</v>
      </c>
      <c r="H353" s="1" t="str">
        <f t="shared" si="94"/>
        <v/>
      </c>
      <c r="I353" s="90">
        <f t="shared" si="95"/>
        <v>174064.97971804769</v>
      </c>
      <c r="J353" s="74" t="str">
        <f t="shared" si="96"/>
        <v/>
      </c>
      <c r="K353" s="1">
        <f t="shared" si="87"/>
        <v>6417.6825259370071</v>
      </c>
      <c r="L353" s="45"/>
      <c r="M353" s="7">
        <f t="shared" si="97"/>
        <v>2483461.1356955073</v>
      </c>
      <c r="N353" s="74" t="str">
        <f t="shared" si="98"/>
        <v/>
      </c>
      <c r="O353" s="1">
        <f t="shared" si="88"/>
        <v>493.46657992386429</v>
      </c>
      <c r="P353" s="45"/>
      <c r="Q353" s="10">
        <f t="shared" si="99"/>
        <v>191004.55581119718</v>
      </c>
      <c r="R353" s="74" t="str">
        <f t="shared" si="100"/>
        <v/>
      </c>
      <c r="S353" s="13" t="str">
        <f t="shared" si="101"/>
        <v/>
      </c>
      <c r="T353" s="46" t="s">
        <v>6</v>
      </c>
      <c r="U353" s="13" t="str">
        <f t="shared" si="102"/>
        <v/>
      </c>
      <c r="V353" s="47" t="s">
        <v>6</v>
      </c>
      <c r="W353" s="13" t="str">
        <f t="shared" si="103"/>
        <v/>
      </c>
      <c r="X353" s="47" t="s">
        <v>6</v>
      </c>
      <c r="Y353" t="b">
        <f t="shared" si="104"/>
        <v>1</v>
      </c>
      <c r="Z353" s="48"/>
      <c r="AA353" s="49"/>
      <c r="AB353" s="49"/>
    </row>
    <row r="354" spans="1:28">
      <c r="A354" s="65">
        <v>1</v>
      </c>
      <c r="B354" s="67">
        <f t="shared" si="90"/>
        <v>44211.75</v>
      </c>
      <c r="C354" s="75">
        <f t="shared" si="91"/>
        <v>2010.6473151859827</v>
      </c>
      <c r="D354" s="16"/>
      <c r="E354" s="77">
        <f t="shared" si="92"/>
        <v>2850541.318539938</v>
      </c>
      <c r="F354" s="74" t="str">
        <f t="shared" si="93"/>
        <v/>
      </c>
      <c r="G354" s="1">
        <f t="shared" si="77"/>
        <v>-4713.3605428820056</v>
      </c>
      <c r="H354" s="1" t="str">
        <f t="shared" si="94"/>
        <v/>
      </c>
      <c r="I354" s="90">
        <f t="shared" si="95"/>
        <v>169351.61917516569</v>
      </c>
      <c r="J354" s="74" t="str">
        <f t="shared" si="96"/>
        <v/>
      </c>
      <c r="K354" s="1">
        <f t="shared" si="87"/>
        <v>6243.9034484712693</v>
      </c>
      <c r="L354" s="2"/>
      <c r="M354" s="7">
        <f t="shared" si="97"/>
        <v>2489705.0391439786</v>
      </c>
      <c r="N354" s="74" t="str">
        <f t="shared" si="98"/>
        <v/>
      </c>
      <c r="O354" s="1">
        <f t="shared" si="88"/>
        <v>480.10440959637185</v>
      </c>
      <c r="P354" s="2"/>
      <c r="Q354" s="10">
        <f t="shared" si="99"/>
        <v>191484.66022079354</v>
      </c>
      <c r="R354" s="74" t="str">
        <f t="shared" si="100"/>
        <v/>
      </c>
      <c r="S354" s="13" t="str">
        <f t="shared" si="101"/>
        <v/>
      </c>
      <c r="T354" s="29" t="s">
        <v>6</v>
      </c>
      <c r="U354" s="13" t="str">
        <f t="shared" si="102"/>
        <v/>
      </c>
      <c r="V354" s="28" t="s">
        <v>6</v>
      </c>
      <c r="W354" s="13" t="str">
        <f t="shared" si="103"/>
        <v/>
      </c>
      <c r="X354" s="28" t="s">
        <v>6</v>
      </c>
      <c r="Y354" t="b">
        <f t="shared" si="104"/>
        <v>1</v>
      </c>
      <c r="Z354" s="31"/>
      <c r="AA354" s="49"/>
      <c r="AB354" s="49"/>
    </row>
    <row r="355" spans="1:28">
      <c r="A355" s="68">
        <v>1</v>
      </c>
      <c r="B355" s="67">
        <f t="shared" si="90"/>
        <v>44212.75</v>
      </c>
      <c r="C355" s="75">
        <f t="shared" si="91"/>
        <v>1917.1270919186063</v>
      </c>
      <c r="D355" s="44"/>
      <c r="E355" s="77">
        <f t="shared" si="92"/>
        <v>2852458.4456318566</v>
      </c>
      <c r="F355" s="74" t="str">
        <f t="shared" si="93"/>
        <v/>
      </c>
      <c r="G355" s="1">
        <f t="shared" si="77"/>
        <v>-4623.3147349555529</v>
      </c>
      <c r="H355" s="1" t="str">
        <f t="shared" si="94"/>
        <v/>
      </c>
      <c r="I355" s="90">
        <f t="shared" si="95"/>
        <v>164728.30444021014</v>
      </c>
      <c r="J355" s="74" t="str">
        <f t="shared" si="96"/>
        <v/>
      </c>
      <c r="K355" s="1">
        <f t="shared" si="87"/>
        <v>6073.4443116908969</v>
      </c>
      <c r="L355" s="45"/>
      <c r="M355" s="7">
        <f t="shared" si="97"/>
        <v>2495778.4834556696</v>
      </c>
      <c r="N355" s="74" t="str">
        <f t="shared" si="98"/>
        <v/>
      </c>
      <c r="O355" s="1">
        <f t="shared" si="88"/>
        <v>466.99751518334494</v>
      </c>
      <c r="P355" s="45"/>
      <c r="Q355" s="10">
        <f t="shared" si="99"/>
        <v>191951.65773597689</v>
      </c>
      <c r="R355" s="74" t="str">
        <f t="shared" si="100"/>
        <v/>
      </c>
      <c r="S355" s="13" t="str">
        <f t="shared" si="101"/>
        <v/>
      </c>
      <c r="T355" s="46" t="s">
        <v>6</v>
      </c>
      <c r="U355" s="13" t="str">
        <f t="shared" si="102"/>
        <v/>
      </c>
      <c r="V355" s="47" t="s">
        <v>6</v>
      </c>
      <c r="W355" s="13" t="str">
        <f t="shared" si="103"/>
        <v/>
      </c>
      <c r="X355" s="47" t="s">
        <v>6</v>
      </c>
      <c r="Y355" t="b">
        <f t="shared" si="104"/>
        <v>1</v>
      </c>
      <c r="Z355" s="48"/>
      <c r="AA355" s="49"/>
      <c r="AB355" s="49"/>
    </row>
    <row r="356" spans="1:28">
      <c r="A356" s="65">
        <v>1</v>
      </c>
      <c r="B356" s="67">
        <f t="shared" si="90"/>
        <v>44213.75</v>
      </c>
      <c r="C356" s="75">
        <f t="shared" si="91"/>
        <v>1827.5299396668561</v>
      </c>
      <c r="D356" s="16"/>
      <c r="E356" s="77">
        <f t="shared" si="92"/>
        <v>2854285.9755715234</v>
      </c>
      <c r="F356" s="74" t="str">
        <f t="shared" si="93"/>
        <v/>
      </c>
      <c r="G356" s="1">
        <f t="shared" si="77"/>
        <v>-4532.9343565408681</v>
      </c>
      <c r="H356" s="1" t="str">
        <f t="shared" si="94"/>
        <v/>
      </c>
      <c r="I356" s="90">
        <f t="shared" si="95"/>
        <v>160195.37008366926</v>
      </c>
      <c r="J356" s="74" t="str">
        <f t="shared" si="96"/>
        <v/>
      </c>
      <c r="K356" s="1">
        <f t="shared" si="87"/>
        <v>5906.3174510305062</v>
      </c>
      <c r="L356" s="2"/>
      <c r="M356" s="7">
        <f t="shared" si="97"/>
        <v>2501684.8009067001</v>
      </c>
      <c r="N356" s="74" t="str">
        <f t="shared" si="98"/>
        <v/>
      </c>
      <c r="O356" s="1">
        <f t="shared" si="88"/>
        <v>454.14684517743746</v>
      </c>
      <c r="P356" s="2"/>
      <c r="Q356" s="10">
        <f t="shared" si="99"/>
        <v>192405.80458115431</v>
      </c>
      <c r="R356" s="74" t="str">
        <f t="shared" si="100"/>
        <v/>
      </c>
      <c r="S356" s="13" t="str">
        <f t="shared" si="101"/>
        <v/>
      </c>
      <c r="T356" s="29" t="s">
        <v>6</v>
      </c>
      <c r="U356" s="13" t="str">
        <f t="shared" si="102"/>
        <v/>
      </c>
      <c r="V356" s="28" t="s">
        <v>6</v>
      </c>
      <c r="W356" s="13" t="str">
        <f t="shared" si="103"/>
        <v/>
      </c>
      <c r="X356" s="28" t="s">
        <v>6</v>
      </c>
      <c r="Y356" t="b">
        <f t="shared" si="104"/>
        <v>1</v>
      </c>
      <c r="Z356" s="31"/>
      <c r="AA356" s="49"/>
      <c r="AB356" s="49"/>
    </row>
    <row r="357" spans="1:28">
      <c r="A357" s="68">
        <v>1</v>
      </c>
      <c r="B357" s="67">
        <f t="shared" si="90"/>
        <v>44214.75</v>
      </c>
      <c r="C357" s="75">
        <f t="shared" si="91"/>
        <v>1741.7288840622641</v>
      </c>
      <c r="D357" s="44"/>
      <c r="E357" s="77">
        <f t="shared" si="92"/>
        <v>2856027.7044555857</v>
      </c>
      <c r="F357" s="74" t="str">
        <f t="shared" si="93"/>
        <v/>
      </c>
      <c r="G357" s="1">
        <f t="shared" si="77"/>
        <v>-4442.3543097248657</v>
      </c>
      <c r="H357" s="1" t="str">
        <f t="shared" si="94"/>
        <v/>
      </c>
      <c r="I357" s="90">
        <f t="shared" si="95"/>
        <v>155753.01577394438</v>
      </c>
      <c r="J357" s="74" t="str">
        <f t="shared" si="96"/>
        <v/>
      </c>
      <c r="K357" s="1">
        <f t="shared" si="87"/>
        <v>5742.5302281570575</v>
      </c>
      <c r="L357" s="45"/>
      <c r="M357" s="7">
        <f t="shared" si="97"/>
        <v>2507427.3311348571</v>
      </c>
      <c r="N357" s="74" t="str">
        <f t="shared" si="98"/>
        <v/>
      </c>
      <c r="O357" s="1">
        <f t="shared" si="88"/>
        <v>441.55296562980618</v>
      </c>
      <c r="P357" s="45"/>
      <c r="Q357" s="10">
        <f t="shared" si="99"/>
        <v>192847.35754678413</v>
      </c>
      <c r="R357" s="74" t="str">
        <f t="shared" si="100"/>
        <v/>
      </c>
      <c r="S357" s="13" t="str">
        <f t="shared" si="101"/>
        <v/>
      </c>
      <c r="T357" s="46" t="s">
        <v>6</v>
      </c>
      <c r="U357" s="13" t="str">
        <f t="shared" si="102"/>
        <v/>
      </c>
      <c r="V357" s="47" t="s">
        <v>6</v>
      </c>
      <c r="W357" s="13" t="str">
        <f t="shared" si="103"/>
        <v/>
      </c>
      <c r="X357" s="47" t="s">
        <v>6</v>
      </c>
      <c r="Y357" t="b">
        <f t="shared" si="104"/>
        <v>1</v>
      </c>
      <c r="Z357" s="48"/>
      <c r="AA357" s="49"/>
      <c r="AB357" s="49"/>
    </row>
    <row r="358" spans="1:28">
      <c r="A358" s="65">
        <v>1</v>
      </c>
      <c r="B358" s="67">
        <f t="shared" si="90"/>
        <v>44215.75</v>
      </c>
      <c r="C358" s="75">
        <f t="shared" si="91"/>
        <v>1659.5980646521784</v>
      </c>
      <c r="D358" s="16"/>
      <c r="E358" s="77">
        <f t="shared" si="92"/>
        <v>2857687.3025202379</v>
      </c>
      <c r="F358" s="74" t="str">
        <f t="shared" si="93"/>
        <v/>
      </c>
      <c r="G358" s="1">
        <f t="shared" si="77"/>
        <v>-4351.7032735505036</v>
      </c>
      <c r="H358" s="1" t="str">
        <f t="shared" si="94"/>
        <v/>
      </c>
      <c r="I358" s="90">
        <f t="shared" si="95"/>
        <v>151401.31250039389</v>
      </c>
      <c r="J358" s="74" t="str">
        <f t="shared" si="96"/>
        <v/>
      </c>
      <c r="K358" s="1">
        <f t="shared" si="87"/>
        <v>5582.0852604101519</v>
      </c>
      <c r="L358" s="2"/>
      <c r="M358" s="7">
        <f t="shared" si="97"/>
        <v>2513009.4163952675</v>
      </c>
      <c r="N358" s="74" t="str">
        <f t="shared" si="98"/>
        <v/>
      </c>
      <c r="O358" s="1">
        <f t="shared" si="88"/>
        <v>429.21607779216725</v>
      </c>
      <c r="P358" s="2"/>
      <c r="Q358" s="10">
        <f t="shared" si="99"/>
        <v>193276.5736245763</v>
      </c>
      <c r="R358" s="74" t="str">
        <f t="shared" si="100"/>
        <v/>
      </c>
      <c r="S358" s="13" t="str">
        <f t="shared" si="101"/>
        <v/>
      </c>
      <c r="T358" s="29" t="s">
        <v>6</v>
      </c>
      <c r="U358" s="13" t="str">
        <f t="shared" si="102"/>
        <v/>
      </c>
      <c r="V358" s="28" t="s">
        <v>6</v>
      </c>
      <c r="W358" s="13" t="str">
        <f t="shared" si="103"/>
        <v/>
      </c>
      <c r="X358" s="28" t="s">
        <v>6</v>
      </c>
      <c r="Y358" t="b">
        <f t="shared" si="104"/>
        <v>1</v>
      </c>
      <c r="Z358" s="31"/>
      <c r="AA358" s="49"/>
      <c r="AB358" s="49"/>
    </row>
    <row r="359" spans="1:28">
      <c r="A359" s="68">
        <v>1</v>
      </c>
      <c r="B359" s="67">
        <f t="shared" si="90"/>
        <v>44216.75</v>
      </c>
      <c r="C359" s="75">
        <f t="shared" si="91"/>
        <v>1581.0129874874838</v>
      </c>
      <c r="D359" s="44"/>
      <c r="E359" s="77">
        <f t="shared" si="92"/>
        <v>2859268.3155077253</v>
      </c>
      <c r="F359" s="74" t="str">
        <f t="shared" si="93"/>
        <v/>
      </c>
      <c r="G359" s="1">
        <f t="shared" si="77"/>
        <v>-4261.1036987239222</v>
      </c>
      <c r="H359" s="1" t="str">
        <f t="shared" si="94"/>
        <v/>
      </c>
      <c r="I359" s="90">
        <f t="shared" si="95"/>
        <v>147140.20880166997</v>
      </c>
      <c r="J359" s="74" t="str">
        <f t="shared" si="96"/>
        <v/>
      </c>
      <c r="K359" s="1">
        <f t="shared" si="87"/>
        <v>5424.9806504374737</v>
      </c>
      <c r="L359" s="45"/>
      <c r="M359" s="7">
        <f t="shared" si="97"/>
        <v>2518434.397045705</v>
      </c>
      <c r="N359" s="74" t="str">
        <f t="shared" si="98"/>
        <v/>
      </c>
      <c r="O359" s="1">
        <f t="shared" si="88"/>
        <v>417.13603577385771</v>
      </c>
      <c r="P359" s="45"/>
      <c r="Q359" s="10">
        <f t="shared" si="99"/>
        <v>193693.70966035014</v>
      </c>
      <c r="R359" s="74" t="str">
        <f t="shared" si="100"/>
        <v/>
      </c>
      <c r="S359" s="13" t="str">
        <f t="shared" si="101"/>
        <v/>
      </c>
      <c r="T359" s="46" t="s">
        <v>6</v>
      </c>
      <c r="U359" s="13" t="str">
        <f t="shared" si="102"/>
        <v/>
      </c>
      <c r="V359" s="47" t="s">
        <v>6</v>
      </c>
      <c r="W359" s="13" t="str">
        <f t="shared" si="103"/>
        <v/>
      </c>
      <c r="X359" s="47" t="s">
        <v>6</v>
      </c>
      <c r="Y359" t="b">
        <f t="shared" si="104"/>
        <v>1</v>
      </c>
      <c r="Z359" s="48"/>
      <c r="AA359" s="49"/>
      <c r="AB359" s="49"/>
    </row>
    <row r="360" spans="1:28">
      <c r="A360" s="65">
        <v>1</v>
      </c>
      <c r="B360" s="67">
        <f t="shared" si="90"/>
        <v>44217.75</v>
      </c>
      <c r="C360" s="75">
        <f t="shared" si="91"/>
        <v>1505.8507544002496</v>
      </c>
      <c r="D360" s="16"/>
      <c r="E360" s="77">
        <f t="shared" si="92"/>
        <v>2860774.1662621256</v>
      </c>
      <c r="F360" s="74" t="str">
        <f t="shared" si="93"/>
        <v/>
      </c>
      <c r="G360" s="1">
        <f t="shared" si="77"/>
        <v>-4170.6718249405358</v>
      </c>
      <c r="H360" s="1" t="str">
        <f t="shared" si="94"/>
        <v/>
      </c>
      <c r="I360" s="90">
        <f t="shared" si="95"/>
        <v>142969.53697672943</v>
      </c>
      <c r="J360" s="74" t="str">
        <f t="shared" si="96"/>
        <v/>
      </c>
      <c r="K360" s="1">
        <f t="shared" si="87"/>
        <v>5271.210215191426</v>
      </c>
      <c r="L360" s="2"/>
      <c r="M360" s="7">
        <f t="shared" si="97"/>
        <v>2523705.6072608964</v>
      </c>
      <c r="N360" s="74" t="str">
        <f t="shared" si="98"/>
        <v/>
      </c>
      <c r="O360" s="1">
        <f t="shared" si="88"/>
        <v>405.31236414977832</v>
      </c>
      <c r="P360" s="2"/>
      <c r="Q360" s="10">
        <f t="shared" si="99"/>
        <v>194099.02202449992</v>
      </c>
      <c r="R360" s="74" t="str">
        <f t="shared" si="100"/>
        <v/>
      </c>
      <c r="S360" s="13" t="str">
        <f t="shared" si="101"/>
        <v/>
      </c>
      <c r="T360" s="29" t="s">
        <v>6</v>
      </c>
      <c r="U360" s="13" t="str">
        <f t="shared" si="102"/>
        <v/>
      </c>
      <c r="V360" s="28" t="s">
        <v>6</v>
      </c>
      <c r="W360" s="13" t="str">
        <f t="shared" si="103"/>
        <v/>
      </c>
      <c r="X360" s="28" t="s">
        <v>6</v>
      </c>
      <c r="Y360" t="b">
        <f t="shared" si="104"/>
        <v>1</v>
      </c>
      <c r="Z360" s="31"/>
      <c r="AA360" s="49"/>
      <c r="AB360" s="49"/>
    </row>
    <row r="361" spans="1:28">
      <c r="A361" s="68">
        <v>1</v>
      </c>
      <c r="B361" s="67">
        <f t="shared" si="90"/>
        <v>44218.75</v>
      </c>
      <c r="C361" s="75">
        <f t="shared" si="91"/>
        <v>1433.9902697750367</v>
      </c>
      <c r="D361" s="44"/>
      <c r="E361" s="77">
        <f t="shared" si="92"/>
        <v>2862208.1565319006</v>
      </c>
      <c r="F361" s="74" t="str">
        <f t="shared" si="93"/>
        <v/>
      </c>
      <c r="G361" s="1">
        <f t="shared" si="77"/>
        <v>-4080.5177191980329</v>
      </c>
      <c r="H361" s="1" t="str">
        <f t="shared" si="94"/>
        <v/>
      </c>
      <c r="I361" s="90">
        <f t="shared" si="95"/>
        <v>138889.01925753138</v>
      </c>
      <c r="J361" s="74" t="str">
        <f t="shared" si="96"/>
        <v/>
      </c>
      <c r="K361" s="1">
        <f t="shared" si="87"/>
        <v>5120.7637135131881</v>
      </c>
      <c r="L361" s="45"/>
      <c r="M361" s="7">
        <f t="shared" si="97"/>
        <v>2528826.3709744094</v>
      </c>
      <c r="N361" s="74" t="str">
        <f t="shared" si="98"/>
        <v/>
      </c>
      <c r="O361" s="1">
        <f t="shared" si="88"/>
        <v>393.74427545972111</v>
      </c>
      <c r="P361" s="45"/>
      <c r="Q361" s="10">
        <f t="shared" si="99"/>
        <v>194492.76629995965</v>
      </c>
      <c r="R361" s="74" t="str">
        <f t="shared" si="100"/>
        <v/>
      </c>
      <c r="S361" s="13" t="str">
        <f t="shared" si="101"/>
        <v/>
      </c>
      <c r="T361" s="46" t="s">
        <v>6</v>
      </c>
      <c r="U361" s="13" t="str">
        <f t="shared" si="102"/>
        <v/>
      </c>
      <c r="V361" s="47" t="s">
        <v>6</v>
      </c>
      <c r="W361" s="13" t="str">
        <f t="shared" si="103"/>
        <v/>
      </c>
      <c r="X361" s="47" t="s">
        <v>6</v>
      </c>
      <c r="Y361" t="b">
        <f t="shared" si="104"/>
        <v>1</v>
      </c>
      <c r="Z361" s="48"/>
      <c r="AA361" s="49"/>
      <c r="AB361" s="49"/>
    </row>
    <row r="362" spans="1:28">
      <c r="A362" s="65">
        <v>1</v>
      </c>
      <c r="B362" s="67">
        <f t="shared" si="90"/>
        <v>44219.75</v>
      </c>
      <c r="C362" s="75">
        <f t="shared" si="91"/>
        <v>1365.3124256641604</v>
      </c>
      <c r="D362" s="16"/>
      <c r="E362" s="77">
        <f t="shared" si="92"/>
        <v>2863573.4689575648</v>
      </c>
      <c r="F362" s="74" t="str">
        <f t="shared" si="93"/>
        <v/>
      </c>
      <c r="G362" s="1">
        <f t="shared" si="77"/>
        <v>-3990.7453334696165</v>
      </c>
      <c r="H362" s="1" t="str">
        <f t="shared" si="94"/>
        <v/>
      </c>
      <c r="I362" s="90">
        <f t="shared" si="95"/>
        <v>134898.27392406177</v>
      </c>
      <c r="J362" s="74" t="str">
        <f t="shared" si="96"/>
        <v/>
      </c>
      <c r="K362" s="1">
        <f t="shared" si="87"/>
        <v>4973.6270715903956</v>
      </c>
      <c r="L362" s="2"/>
      <c r="M362" s="7">
        <f t="shared" si="97"/>
        <v>2533799.9980459996</v>
      </c>
      <c r="N362" s="74" t="str">
        <f t="shared" si="98"/>
        <v/>
      </c>
      <c r="O362" s="1">
        <f t="shared" si="88"/>
        <v>382.43068754419517</v>
      </c>
      <c r="P362" s="2"/>
      <c r="Q362" s="10">
        <f t="shared" si="99"/>
        <v>194875.19698750385</v>
      </c>
      <c r="R362" s="74" t="str">
        <f t="shared" si="100"/>
        <v/>
      </c>
      <c r="S362" s="13" t="str">
        <f t="shared" si="101"/>
        <v/>
      </c>
      <c r="T362" s="29" t="s">
        <v>6</v>
      </c>
      <c r="U362" s="13" t="str">
        <f t="shared" si="102"/>
        <v/>
      </c>
      <c r="V362" s="28" t="s">
        <v>6</v>
      </c>
      <c r="W362" s="13" t="str">
        <f t="shared" si="103"/>
        <v/>
      </c>
      <c r="X362" s="28" t="s">
        <v>6</v>
      </c>
      <c r="Y362" t="b">
        <f t="shared" si="104"/>
        <v>1</v>
      </c>
      <c r="Z362" s="31"/>
      <c r="AA362" s="49"/>
      <c r="AB362" s="49"/>
    </row>
    <row r="363" spans="1:28">
      <c r="A363" s="68">
        <v>1</v>
      </c>
      <c r="B363" s="67">
        <f t="shared" si="90"/>
        <v>44220.75</v>
      </c>
      <c r="C363" s="75">
        <f t="shared" si="91"/>
        <v>1299.7002661745064</v>
      </c>
      <c r="D363" s="44"/>
      <c r="E363" s="77">
        <f t="shared" si="92"/>
        <v>2864873.1692237393</v>
      </c>
      <c r="F363" s="74" t="str">
        <f t="shared" si="93"/>
        <v/>
      </c>
      <c r="G363" s="1">
        <f t="shared" ref="G363:G370" si="105">IF(Y363,I362*(at*(N-E362)/(I362+N-E362)-bt-ct)*A363,I363-I362)</f>
        <v>-3901.4525801261748</v>
      </c>
      <c r="H363" s="1" t="str">
        <f t="shared" si="94"/>
        <v/>
      </c>
      <c r="I363" s="90">
        <f t="shared" si="95"/>
        <v>130996.82134393559</v>
      </c>
      <c r="J363" s="74" t="str">
        <f t="shared" si="96"/>
        <v/>
      </c>
      <c r="K363" s="1">
        <f t="shared" si="87"/>
        <v>4829.7826056340327</v>
      </c>
      <c r="L363" s="45"/>
      <c r="M363" s="7">
        <f t="shared" si="97"/>
        <v>2538629.7806516336</v>
      </c>
      <c r="N363" s="74" t="str">
        <f t="shared" si="98"/>
        <v/>
      </c>
      <c r="O363" s="1">
        <f t="shared" si="88"/>
        <v>371.37024066643426</v>
      </c>
      <c r="P363" s="45"/>
      <c r="Q363" s="10">
        <f t="shared" si="99"/>
        <v>195246.56722817029</v>
      </c>
      <c r="R363" s="74" t="str">
        <f t="shared" si="100"/>
        <v/>
      </c>
      <c r="S363" s="13" t="str">
        <f t="shared" si="101"/>
        <v/>
      </c>
      <c r="T363" s="46" t="s">
        <v>6</v>
      </c>
      <c r="U363" s="13" t="str">
        <f t="shared" si="102"/>
        <v/>
      </c>
      <c r="V363" s="47" t="s">
        <v>6</v>
      </c>
      <c r="W363" s="13" t="str">
        <f t="shared" si="103"/>
        <v/>
      </c>
      <c r="X363" s="47" t="s">
        <v>6</v>
      </c>
      <c r="Y363" t="b">
        <f t="shared" si="104"/>
        <v>1</v>
      </c>
      <c r="Z363" s="48"/>
      <c r="AA363" s="49"/>
      <c r="AB363" s="49"/>
    </row>
    <row r="364" spans="1:28">
      <c r="A364" s="65">
        <v>1</v>
      </c>
      <c r="B364" s="67">
        <f t="shared" si="90"/>
        <v>44221.75</v>
      </c>
      <c r="C364" s="75">
        <f t="shared" si="91"/>
        <v>1237.0391320316121</v>
      </c>
      <c r="D364" s="16"/>
      <c r="E364" s="77">
        <f t="shared" si="92"/>
        <v>2866110.2083557709</v>
      </c>
      <c r="F364" s="74" t="str">
        <f t="shared" si="93"/>
        <v/>
      </c>
      <c r="G364" s="1">
        <f t="shared" si="105"/>
        <v>-3812.731423522393</v>
      </c>
      <c r="H364" s="1" t="str">
        <f t="shared" si="94"/>
        <v/>
      </c>
      <c r="I364" s="90">
        <f t="shared" si="95"/>
        <v>127184.0899204132</v>
      </c>
      <c r="J364" s="74" t="str">
        <f t="shared" si="96"/>
        <v/>
      </c>
      <c r="K364" s="1">
        <f t="shared" ref="K364:K370" si="106">IF(Y364,bt*I364*A364,M364-M363)</f>
        <v>4689.2092411786116</v>
      </c>
      <c r="L364" s="2"/>
      <c r="M364" s="7">
        <f t="shared" si="97"/>
        <v>2543318.9898928124</v>
      </c>
      <c r="N364" s="74" t="str">
        <f t="shared" si="98"/>
        <v/>
      </c>
      <c r="O364" s="1">
        <f t="shared" ref="O364:O370" si="107">IF(Y364,ct*I364*A364,Q364-Q363)</f>
        <v>360.56131437476176</v>
      </c>
      <c r="P364" s="2"/>
      <c r="Q364" s="10">
        <f t="shared" si="99"/>
        <v>195607.12854254505</v>
      </c>
      <c r="R364" s="74" t="str">
        <f t="shared" si="100"/>
        <v/>
      </c>
      <c r="S364" s="13" t="str">
        <f t="shared" si="101"/>
        <v/>
      </c>
      <c r="T364" s="29" t="s">
        <v>6</v>
      </c>
      <c r="U364" s="13" t="str">
        <f t="shared" si="102"/>
        <v/>
      </c>
      <c r="V364" s="28" t="s">
        <v>6</v>
      </c>
      <c r="W364" s="13" t="str">
        <f t="shared" si="103"/>
        <v/>
      </c>
      <c r="X364" s="28" t="s">
        <v>6</v>
      </c>
      <c r="Y364" t="b">
        <f t="shared" si="104"/>
        <v>1</v>
      </c>
      <c r="Z364" s="31"/>
      <c r="AA364" s="49"/>
      <c r="AB364" s="49"/>
    </row>
    <row r="365" spans="1:28">
      <c r="A365" s="68">
        <v>1</v>
      </c>
      <c r="B365" s="67">
        <f t="shared" si="90"/>
        <v>44222.75</v>
      </c>
      <c r="C365" s="75">
        <f t="shared" si="91"/>
        <v>1177.2167863366194</v>
      </c>
      <c r="D365" s="44"/>
      <c r="E365" s="77">
        <f t="shared" si="92"/>
        <v>2867287.4251421075</v>
      </c>
      <c r="F365" s="74" t="str">
        <f t="shared" si="93"/>
        <v/>
      </c>
      <c r="G365" s="1">
        <f t="shared" si="105"/>
        <v>-3724.667986193821</v>
      </c>
      <c r="H365" s="1" t="str">
        <f t="shared" si="94"/>
        <v/>
      </c>
      <c r="I365" s="90">
        <f t="shared" si="95"/>
        <v>123459.42193421938</v>
      </c>
      <c r="J365" s="74" t="str">
        <f t="shared" si="96"/>
        <v/>
      </c>
      <c r="K365" s="1">
        <f t="shared" si="106"/>
        <v>4551.8827284669078</v>
      </c>
      <c r="L365" s="45"/>
      <c r="M365" s="7">
        <f t="shared" si="97"/>
        <v>2547870.8726212792</v>
      </c>
      <c r="N365" s="74" t="str">
        <f t="shared" si="98"/>
        <v/>
      </c>
      <c r="O365" s="1">
        <f t="shared" si="107"/>
        <v>350.00204406389179</v>
      </c>
      <c r="P365" s="45"/>
      <c r="Q365" s="10">
        <f t="shared" si="99"/>
        <v>195957.13058660895</v>
      </c>
      <c r="R365" s="74" t="str">
        <f t="shared" si="100"/>
        <v/>
      </c>
      <c r="S365" s="13" t="str">
        <f t="shared" si="101"/>
        <v/>
      </c>
      <c r="T365" s="46" t="s">
        <v>6</v>
      </c>
      <c r="U365" s="13" t="str">
        <f t="shared" si="102"/>
        <v/>
      </c>
      <c r="V365" s="47" t="s">
        <v>6</v>
      </c>
      <c r="W365" s="13" t="str">
        <f t="shared" si="103"/>
        <v/>
      </c>
      <c r="X365" s="47" t="s">
        <v>6</v>
      </c>
      <c r="Y365" t="b">
        <f t="shared" si="104"/>
        <v>1</v>
      </c>
      <c r="Z365" s="48"/>
      <c r="AA365" s="49"/>
      <c r="AB365" s="49"/>
    </row>
    <row r="366" spans="1:28">
      <c r="A366" s="65">
        <v>1</v>
      </c>
      <c r="B366" s="67">
        <f t="shared" si="90"/>
        <v>44223.75</v>
      </c>
      <c r="C366" s="75">
        <f t="shared" si="91"/>
        <v>1120.1235224790871</v>
      </c>
      <c r="D366" s="16"/>
      <c r="E366" s="77">
        <f t="shared" si="92"/>
        <v>2868407.5486645866</v>
      </c>
      <c r="F366" s="74" t="str">
        <f t="shared" si="93"/>
        <v/>
      </c>
      <c r="G366" s="1">
        <f t="shared" si="105"/>
        <v>-3637.3426681553656</v>
      </c>
      <c r="H366" s="1" t="str">
        <f t="shared" si="94"/>
        <v/>
      </c>
      <c r="I366" s="90">
        <f t="shared" si="95"/>
        <v>119822.07926606401</v>
      </c>
      <c r="J366" s="74" t="str">
        <f t="shared" si="96"/>
        <v/>
      </c>
      <c r="K366" s="1">
        <f t="shared" si="106"/>
        <v>4417.7758534362292</v>
      </c>
      <c r="L366" s="2"/>
      <c r="M366" s="7">
        <f t="shared" si="97"/>
        <v>2552288.6484747157</v>
      </c>
      <c r="N366" s="74" t="str">
        <f t="shared" si="98"/>
        <v/>
      </c>
      <c r="O366" s="1">
        <f t="shared" si="107"/>
        <v>339.69033719802371</v>
      </c>
      <c r="P366" s="2"/>
      <c r="Q366" s="10">
        <f t="shared" si="99"/>
        <v>196296.82092380698</v>
      </c>
      <c r="R366" s="74" t="str">
        <f t="shared" si="100"/>
        <v/>
      </c>
      <c r="S366" s="13" t="str">
        <f t="shared" si="101"/>
        <v/>
      </c>
      <c r="T366" s="29" t="s">
        <v>6</v>
      </c>
      <c r="U366" s="13" t="str">
        <f t="shared" si="102"/>
        <v/>
      </c>
      <c r="V366" s="28" t="s">
        <v>6</v>
      </c>
      <c r="W366" s="13" t="str">
        <f t="shared" si="103"/>
        <v/>
      </c>
      <c r="X366" s="28" t="s">
        <v>6</v>
      </c>
      <c r="Y366" t="b">
        <f t="shared" si="104"/>
        <v>1</v>
      </c>
      <c r="Z366" s="31"/>
      <c r="AA366" s="49"/>
      <c r="AB366" s="49"/>
    </row>
    <row r="367" spans="1:28">
      <c r="A367" s="68">
        <v>1</v>
      </c>
      <c r="B367" s="67">
        <f t="shared" si="90"/>
        <v>44224.75</v>
      </c>
      <c r="C367" s="75">
        <f t="shared" si="91"/>
        <v>1065.6522552021779</v>
      </c>
      <c r="D367" s="44"/>
      <c r="E367" s="77">
        <f t="shared" si="92"/>
        <v>2869473.2009197888</v>
      </c>
      <c r="F367" s="74" t="str">
        <f t="shared" si="93"/>
        <v/>
      </c>
      <c r="G367" s="1">
        <f t="shared" si="105"/>
        <v>-3550.8302778380221</v>
      </c>
      <c r="H367" s="1" t="str">
        <f t="shared" si="94"/>
        <v/>
      </c>
      <c r="I367" s="90">
        <f t="shared" si="95"/>
        <v>116271.248988226</v>
      </c>
      <c r="J367" s="74" t="str">
        <f t="shared" si="96"/>
        <v/>
      </c>
      <c r="K367" s="1">
        <f t="shared" si="106"/>
        <v>4286.8586438771235</v>
      </c>
      <c r="L367" s="45"/>
      <c r="M367" s="7">
        <f t="shared" si="97"/>
        <v>2556575.507118593</v>
      </c>
      <c r="N367" s="74" t="str">
        <f t="shared" si="98"/>
        <v/>
      </c>
      <c r="O367" s="1">
        <f t="shared" si="107"/>
        <v>329.62388916273778</v>
      </c>
      <c r="P367" s="45"/>
      <c r="Q367" s="10">
        <f t="shared" si="99"/>
        <v>196626.44481296971</v>
      </c>
      <c r="R367" s="74" t="str">
        <f t="shared" si="100"/>
        <v/>
      </c>
      <c r="S367" s="13" t="str">
        <f t="shared" si="101"/>
        <v/>
      </c>
      <c r="T367" s="46" t="s">
        <v>6</v>
      </c>
      <c r="U367" s="13" t="str">
        <f t="shared" si="102"/>
        <v/>
      </c>
      <c r="V367" s="47" t="s">
        <v>6</v>
      </c>
      <c r="W367" s="13" t="str">
        <f t="shared" si="103"/>
        <v/>
      </c>
      <c r="X367" s="47" t="s">
        <v>6</v>
      </c>
      <c r="Y367" t="b">
        <f t="shared" si="104"/>
        <v>1</v>
      </c>
      <c r="Z367" s="48"/>
      <c r="AA367" s="49"/>
      <c r="AB367" s="49"/>
    </row>
    <row r="368" spans="1:28">
      <c r="A368" s="65">
        <v>1</v>
      </c>
      <c r="B368" s="67">
        <f t="shared" ref="B368:B370" si="108">B367+A368</f>
        <v>44225.75</v>
      </c>
      <c r="C368" s="75">
        <f t="shared" ref="C368:C370" si="109">E368-E367</f>
        <v>1013.6985958502628</v>
      </c>
      <c r="D368" s="16"/>
      <c r="E368" s="77">
        <f t="shared" ref="E368:E370" si="110">IF(Y368,I368+M368+Q368,D368)</f>
        <v>2870486.8995156391</v>
      </c>
      <c r="F368" s="74" t="str">
        <f t="shared" ref="F368:F370" si="111">IF(Z368="","",(ROUND(E368,0)-D368)/ROUND(E368,0))</f>
        <v/>
      </c>
      <c r="G368" s="1">
        <f t="shared" si="105"/>
        <v>-3465.2001732538224</v>
      </c>
      <c r="H368" s="1" t="str">
        <f t="shared" ref="H368:H370" si="112">IF(AND(Y368,Z368=""),"",D368-L368-P368)</f>
        <v/>
      </c>
      <c r="I368" s="90">
        <f t="shared" ref="I368:I370" si="113">IF(Y368,I367+G368,E368-M368-Q368)</f>
        <v>112806.04881497218</v>
      </c>
      <c r="J368" s="74" t="str">
        <f t="shared" ref="J368:J370" si="114">IF(Z368="","",(ROUND(I368,0)-H368)/ROUND(I368,0))</f>
        <v/>
      </c>
      <c r="K368" s="1">
        <f t="shared" si="106"/>
        <v>4159.0985703874003</v>
      </c>
      <c r="L368" s="2"/>
      <c r="M368" s="7">
        <f t="shared" ref="M368:M370" si="115">IF(Y368,M367+K368,L368)</f>
        <v>2560734.6056889803</v>
      </c>
      <c r="N368" s="74" t="str">
        <f t="shared" ref="N368:N370" si="116">IF(Z368="","",(L368-ROUND(M368,0))/ROUND(M368,0))</f>
        <v/>
      </c>
      <c r="O368" s="1">
        <f t="shared" si="107"/>
        <v>319.8001987166931</v>
      </c>
      <c r="P368" s="2"/>
      <c r="Q368" s="10">
        <f t="shared" ref="Q368:Q370" si="117">IF(Y368,Q367+O368,P368)</f>
        <v>196946.24501168641</v>
      </c>
      <c r="R368" s="74" t="str">
        <f t="shared" ref="R368:R370" si="118">IF(Z368="","",(ROUND(Q368,0)-P368)/ROUND(Q368,0))</f>
        <v/>
      </c>
      <c r="S368" s="13" t="str">
        <f t="shared" ref="S368:S370" si="119">IF(OR(Y368,T368=""),"",(1/I368+1/(N-E368))*C368/A368)</f>
        <v/>
      </c>
      <c r="T368" s="29" t="s">
        <v>6</v>
      </c>
      <c r="U368" s="13" t="str">
        <f t="shared" ref="U368:U370" si="120">IF(V368="","",IF(Y368,"",K368/(I368*A368)))</f>
        <v/>
      </c>
      <c r="V368" s="28" t="s">
        <v>6</v>
      </c>
      <c r="W368" s="13" t="str">
        <f t="shared" ref="W368:W370" si="121">IF(X368="","",IF(Y368,"",O368/(I368*A368)))</f>
        <v/>
      </c>
      <c r="X368" s="28" t="s">
        <v>6</v>
      </c>
      <c r="Y368" t="b">
        <f t="shared" ref="Y368:Y370" si="122">OR(D368="",L368="",P368="",NOT(Z368=""))</f>
        <v>1</v>
      </c>
      <c r="Z368" s="31"/>
      <c r="AA368" s="49"/>
      <c r="AB368" s="49"/>
    </row>
    <row r="369" spans="1:28">
      <c r="A369" s="65">
        <v>1</v>
      </c>
      <c r="B369" s="67">
        <f t="shared" si="108"/>
        <v>44226.75</v>
      </c>
      <c r="C369" s="75">
        <f t="shared" si="109"/>
        <v>964.16091277403757</v>
      </c>
      <c r="D369" s="16"/>
      <c r="E369" s="77">
        <f t="shared" si="110"/>
        <v>2871451.0604284131</v>
      </c>
      <c r="F369" s="74" t="str">
        <f t="shared" si="111"/>
        <v/>
      </c>
      <c r="G369" s="1">
        <f t="shared" si="105"/>
        <v>-3380.5164120379413</v>
      </c>
      <c r="H369" s="1" t="str">
        <f t="shared" si="112"/>
        <v/>
      </c>
      <c r="I369" s="90">
        <f t="shared" si="113"/>
        <v>109425.53240293424</v>
      </c>
      <c r="J369" s="74" t="str">
        <f t="shared" si="114"/>
        <v/>
      </c>
      <c r="K369" s="1">
        <f t="shared" si="106"/>
        <v>4034.4607417941875</v>
      </c>
      <c r="L369" s="2"/>
      <c r="M369" s="7">
        <f t="shared" si="115"/>
        <v>2564769.0664307745</v>
      </c>
      <c r="N369" s="74" t="str">
        <f t="shared" si="116"/>
        <v/>
      </c>
      <c r="O369" s="1">
        <f t="shared" si="107"/>
        <v>310.21658301796396</v>
      </c>
      <c r="P369" s="2"/>
      <c r="Q369" s="10">
        <f t="shared" si="117"/>
        <v>197256.46159470436</v>
      </c>
      <c r="R369" s="74" t="str">
        <f t="shared" si="118"/>
        <v/>
      </c>
      <c r="S369" s="13" t="str">
        <f t="shared" si="119"/>
        <v/>
      </c>
      <c r="T369" s="29" t="s">
        <v>6</v>
      </c>
      <c r="U369" s="13" t="str">
        <f t="shared" si="120"/>
        <v/>
      </c>
      <c r="V369" s="28" t="s">
        <v>6</v>
      </c>
      <c r="W369" s="13" t="str">
        <f t="shared" si="121"/>
        <v/>
      </c>
      <c r="X369" s="28" t="s">
        <v>6</v>
      </c>
      <c r="Y369" t="b">
        <f t="shared" si="122"/>
        <v>1</v>
      </c>
      <c r="Z369" s="31"/>
      <c r="AA369" s="49"/>
      <c r="AB369" s="49"/>
    </row>
    <row r="370" spans="1:28">
      <c r="A370" s="68">
        <v>1</v>
      </c>
      <c r="B370" s="67">
        <f t="shared" si="108"/>
        <v>44227.75</v>
      </c>
      <c r="C370" s="75">
        <f t="shared" si="109"/>
        <v>916.94037789013237</v>
      </c>
      <c r="D370" s="44"/>
      <c r="E370" s="77">
        <f t="shared" si="110"/>
        <v>2872368.0008063032</v>
      </c>
      <c r="F370" s="74" t="str">
        <f t="shared" si="111"/>
        <v/>
      </c>
      <c r="G370" s="1">
        <f t="shared" si="105"/>
        <v>-3296.8379090774115</v>
      </c>
      <c r="H370" s="1" t="str">
        <f t="shared" si="112"/>
        <v/>
      </c>
      <c r="I370" s="90">
        <f t="shared" si="113"/>
        <v>106128.69449385683</v>
      </c>
      <c r="J370" s="74" t="str">
        <f t="shared" si="114"/>
        <v/>
      </c>
      <c r="K370" s="1">
        <f t="shared" si="106"/>
        <v>3912.9080947642979</v>
      </c>
      <c r="L370" s="45"/>
      <c r="M370" s="7">
        <f t="shared" si="115"/>
        <v>2568681.9745255387</v>
      </c>
      <c r="N370" s="74" t="str">
        <f t="shared" si="116"/>
        <v/>
      </c>
      <c r="O370" s="1">
        <f t="shared" si="107"/>
        <v>300.87019220350481</v>
      </c>
      <c r="P370" s="45"/>
      <c r="Q370" s="10">
        <f t="shared" si="117"/>
        <v>197557.33178690786</v>
      </c>
      <c r="R370" s="74" t="str">
        <f t="shared" si="118"/>
        <v/>
      </c>
      <c r="S370" s="13" t="str">
        <f t="shared" si="119"/>
        <v/>
      </c>
      <c r="T370" s="46" t="s">
        <v>6</v>
      </c>
      <c r="U370" s="13" t="str">
        <f t="shared" si="120"/>
        <v/>
      </c>
      <c r="V370" s="47" t="s">
        <v>6</v>
      </c>
      <c r="W370" s="13" t="str">
        <f t="shared" si="121"/>
        <v/>
      </c>
      <c r="X370" s="47" t="s">
        <v>6</v>
      </c>
      <c r="Y370" t="b">
        <f t="shared" si="122"/>
        <v>1</v>
      </c>
      <c r="Z370" s="48"/>
      <c r="AA370" s="49"/>
      <c r="AB370" s="49"/>
    </row>
    <row r="371" spans="1:28">
      <c r="A371" s="49"/>
      <c r="B371" s="52"/>
      <c r="C371" s="53"/>
      <c r="D371" s="54"/>
      <c r="E371" s="55"/>
      <c r="F371" s="56"/>
      <c r="G371" s="57"/>
      <c r="H371" s="57"/>
      <c r="I371" s="58"/>
      <c r="J371" s="58"/>
      <c r="K371" s="57"/>
      <c r="L371" s="57"/>
      <c r="M371" s="58"/>
      <c r="N371" s="56"/>
      <c r="O371" s="57"/>
      <c r="P371" s="57"/>
      <c r="Q371" s="58"/>
      <c r="R371" s="56"/>
      <c r="S371" s="49"/>
      <c r="T371" s="59"/>
      <c r="U371" s="49"/>
      <c r="V371" s="60"/>
      <c r="W371" s="49"/>
      <c r="X371" s="60"/>
      <c r="Y371" s="49"/>
      <c r="Z371" s="49"/>
      <c r="AA371" s="49"/>
      <c r="AB371" s="49"/>
    </row>
    <row r="372" spans="1:28">
      <c r="A372" s="49"/>
      <c r="B372" s="52"/>
      <c r="C372" s="53"/>
      <c r="D372" s="54"/>
      <c r="E372" s="55"/>
      <c r="F372" s="56"/>
      <c r="G372" s="57"/>
      <c r="H372" s="57"/>
      <c r="I372" s="58"/>
      <c r="J372" s="58"/>
      <c r="K372" s="57"/>
      <c r="L372" s="57"/>
      <c r="M372" s="58"/>
      <c r="N372" s="56"/>
      <c r="O372" s="57"/>
      <c r="P372" s="57"/>
      <c r="Q372" s="58"/>
      <c r="R372" s="56"/>
      <c r="S372" s="49"/>
      <c r="T372" s="59"/>
      <c r="U372" s="49"/>
      <c r="V372" s="60"/>
      <c r="W372" s="49"/>
      <c r="X372" s="60"/>
      <c r="Y372" s="49"/>
      <c r="Z372" s="49"/>
      <c r="AA372" s="49"/>
      <c r="AB372" s="49"/>
    </row>
    <row r="373" spans="1:28">
      <c r="A373" s="49"/>
      <c r="B373" s="52"/>
      <c r="C373" s="53"/>
      <c r="D373" s="54"/>
      <c r="E373" s="55"/>
      <c r="F373" s="56"/>
      <c r="G373" s="57"/>
      <c r="H373" s="57"/>
      <c r="I373" s="58"/>
      <c r="J373" s="58"/>
      <c r="K373" s="57"/>
      <c r="L373" s="57"/>
      <c r="M373" s="58"/>
      <c r="N373" s="56"/>
      <c r="O373" s="57"/>
      <c r="P373" s="57"/>
      <c r="Q373" s="58"/>
      <c r="R373" s="56"/>
      <c r="S373" s="49"/>
      <c r="T373" s="59"/>
      <c r="U373" s="49"/>
      <c r="V373" s="60"/>
      <c r="W373" s="49"/>
      <c r="X373" s="60"/>
      <c r="Y373" s="49"/>
      <c r="Z373" s="49"/>
      <c r="AA373" s="49"/>
      <c r="AB373" s="49"/>
    </row>
    <row r="374" spans="1:28">
      <c r="A374" s="49"/>
      <c r="B374" s="52"/>
      <c r="C374" s="53"/>
      <c r="D374" s="54"/>
      <c r="E374" s="55"/>
      <c r="F374" s="56"/>
      <c r="G374" s="57"/>
      <c r="H374" s="57"/>
      <c r="I374" s="58"/>
      <c r="J374" s="58"/>
      <c r="K374" s="57"/>
      <c r="L374" s="57"/>
      <c r="M374" s="58"/>
      <c r="N374" s="56"/>
      <c r="O374" s="57"/>
      <c r="P374" s="57"/>
      <c r="Q374" s="58"/>
      <c r="R374" s="56"/>
      <c r="S374" s="49"/>
      <c r="T374" s="59"/>
      <c r="U374" s="49"/>
      <c r="V374" s="60"/>
      <c r="W374" s="49"/>
      <c r="X374" s="60"/>
      <c r="Y374" s="49"/>
      <c r="Z374" s="49"/>
      <c r="AA374" s="49"/>
      <c r="AB374" s="49"/>
    </row>
    <row r="375" spans="1:28">
      <c r="A375" s="49"/>
      <c r="B375" s="52"/>
      <c r="C375" s="53"/>
      <c r="D375" s="54"/>
      <c r="E375" s="55"/>
      <c r="F375" s="56"/>
      <c r="G375" s="57"/>
      <c r="H375" s="57"/>
      <c r="I375" s="58"/>
      <c r="J375" s="58"/>
      <c r="K375" s="57"/>
      <c r="L375" s="57"/>
      <c r="M375" s="58"/>
      <c r="N375" s="56"/>
      <c r="O375" s="57"/>
      <c r="P375" s="57"/>
      <c r="Q375" s="58"/>
      <c r="R375" s="56"/>
      <c r="S375" s="49"/>
      <c r="T375" s="59"/>
      <c r="U375" s="49"/>
      <c r="V375" s="60"/>
      <c r="W375" s="49"/>
      <c r="X375" s="60"/>
      <c r="Y375" s="49"/>
      <c r="Z375" s="49"/>
      <c r="AA375" s="49"/>
      <c r="AB375" s="49"/>
    </row>
    <row r="376" spans="1:28">
      <c r="A376" s="49"/>
      <c r="B376" s="52"/>
      <c r="C376" s="53"/>
      <c r="D376" s="54"/>
      <c r="E376" s="55"/>
      <c r="F376" s="56"/>
      <c r="G376" s="57"/>
      <c r="H376" s="57"/>
      <c r="I376" s="58"/>
      <c r="J376" s="58"/>
      <c r="K376" s="57"/>
      <c r="L376" s="57"/>
      <c r="M376" s="58"/>
      <c r="N376" s="56"/>
      <c r="O376" s="57"/>
      <c r="P376" s="57"/>
      <c r="Q376" s="58"/>
      <c r="R376" s="56"/>
      <c r="S376" s="49"/>
      <c r="T376" s="59"/>
      <c r="U376" s="49"/>
      <c r="V376" s="60"/>
      <c r="W376" s="49"/>
      <c r="X376" s="60"/>
      <c r="Y376" s="49"/>
      <c r="Z376" s="49"/>
      <c r="AA376" s="49"/>
      <c r="AB376" s="49"/>
    </row>
    <row r="377" spans="1:28">
      <c r="A377" s="49"/>
      <c r="B377" s="52"/>
      <c r="C377" s="53"/>
      <c r="D377" s="54"/>
      <c r="E377" s="55"/>
      <c r="F377" s="56"/>
      <c r="G377" s="57"/>
      <c r="H377" s="57"/>
      <c r="I377" s="58"/>
      <c r="J377" s="58"/>
      <c r="K377" s="57"/>
      <c r="L377" s="57"/>
      <c r="M377" s="58"/>
      <c r="N377" s="56"/>
      <c r="O377" s="57"/>
      <c r="P377" s="57"/>
      <c r="Q377" s="58"/>
      <c r="R377" s="56"/>
      <c r="S377" s="49"/>
      <c r="T377" s="59"/>
      <c r="U377" s="49"/>
      <c r="V377" s="60"/>
      <c r="W377" s="49"/>
      <c r="X377" s="60"/>
      <c r="Y377" s="49"/>
      <c r="Z377" s="49"/>
      <c r="AA377" s="49"/>
      <c r="AB377" s="49"/>
    </row>
    <row r="378" spans="1:28">
      <c r="A378" s="49"/>
      <c r="B378" s="52"/>
      <c r="C378" s="53"/>
      <c r="D378" s="54"/>
      <c r="E378" s="55"/>
      <c r="F378" s="56"/>
      <c r="G378" s="57"/>
      <c r="H378" s="57"/>
      <c r="I378" s="58"/>
      <c r="J378" s="58"/>
      <c r="K378" s="57"/>
      <c r="L378" s="57"/>
      <c r="M378" s="58"/>
      <c r="N378" s="56"/>
      <c r="O378" s="57"/>
      <c r="P378" s="57"/>
      <c r="Q378" s="58"/>
      <c r="R378" s="56"/>
      <c r="S378" s="49"/>
      <c r="T378" s="59"/>
      <c r="U378" s="49"/>
      <c r="V378" s="60"/>
      <c r="W378" s="49"/>
      <c r="X378" s="60"/>
      <c r="Y378" s="49"/>
      <c r="Z378" s="49"/>
      <c r="AA378" s="49"/>
      <c r="AB378" s="49"/>
    </row>
    <row r="379" spans="1:28">
      <c r="A379" s="49"/>
      <c r="B379" s="52"/>
      <c r="C379" s="53"/>
      <c r="D379" s="54"/>
      <c r="E379" s="55"/>
      <c r="F379" s="56"/>
      <c r="G379" s="57"/>
      <c r="H379" s="57"/>
      <c r="I379" s="58"/>
      <c r="J379" s="58"/>
      <c r="K379" s="57"/>
      <c r="L379" s="57"/>
      <c r="M379" s="58"/>
      <c r="N379" s="56"/>
      <c r="O379" s="57"/>
      <c r="P379" s="57"/>
      <c r="Q379" s="58"/>
      <c r="R379" s="56"/>
      <c r="S379" s="49"/>
      <c r="T379" s="59"/>
      <c r="U379" s="49"/>
      <c r="V379" s="60"/>
      <c r="W379" s="49"/>
      <c r="X379" s="60"/>
      <c r="Y379" s="49"/>
      <c r="Z379" s="49"/>
      <c r="AA379" s="49"/>
      <c r="AB379" s="49"/>
    </row>
    <row r="380" spans="1:28">
      <c r="A380" s="49"/>
      <c r="B380" s="52"/>
      <c r="C380" s="53"/>
      <c r="D380" s="54"/>
      <c r="E380" s="55"/>
      <c r="F380" s="56"/>
      <c r="G380" s="57"/>
      <c r="H380" s="57"/>
      <c r="I380" s="58"/>
      <c r="J380" s="58"/>
      <c r="K380" s="57"/>
      <c r="L380" s="57"/>
      <c r="M380" s="58"/>
      <c r="N380" s="56"/>
      <c r="O380" s="57"/>
      <c r="P380" s="57"/>
      <c r="Q380" s="58"/>
      <c r="R380" s="56"/>
      <c r="S380" s="49"/>
      <c r="T380" s="59"/>
      <c r="U380" s="49"/>
      <c r="V380" s="60"/>
      <c r="W380" s="49"/>
      <c r="X380" s="60"/>
      <c r="Y380" s="49"/>
      <c r="Z380" s="49"/>
      <c r="AA380" s="49"/>
      <c r="AB380" s="49"/>
    </row>
    <row r="381" spans="1:28">
      <c r="A381" s="49"/>
      <c r="B381" s="52"/>
      <c r="C381" s="53"/>
      <c r="D381" s="54"/>
      <c r="E381" s="55"/>
      <c r="F381" s="56"/>
      <c r="G381" s="57"/>
      <c r="H381" s="57"/>
      <c r="I381" s="58"/>
      <c r="J381" s="58"/>
      <c r="K381" s="57"/>
      <c r="L381" s="57"/>
      <c r="M381" s="58"/>
      <c r="N381" s="56"/>
      <c r="O381" s="57"/>
      <c r="P381" s="57"/>
      <c r="Q381" s="58"/>
      <c r="R381" s="56"/>
      <c r="S381" s="49"/>
      <c r="T381" s="59"/>
      <c r="U381" s="49"/>
      <c r="V381" s="60"/>
      <c r="W381" s="49"/>
      <c r="X381" s="60"/>
      <c r="Y381" s="49"/>
      <c r="Z381" s="49"/>
      <c r="AA381" s="49"/>
      <c r="AB381" s="49"/>
    </row>
    <row r="382" spans="1:28">
      <c r="A382" s="49"/>
      <c r="B382" s="52"/>
      <c r="C382" s="53"/>
      <c r="D382" s="54"/>
      <c r="E382" s="55"/>
      <c r="F382" s="56"/>
      <c r="G382" s="57"/>
      <c r="H382" s="57"/>
      <c r="I382" s="58"/>
      <c r="J382" s="58"/>
      <c r="K382" s="57"/>
      <c r="L382" s="57"/>
      <c r="M382" s="58"/>
      <c r="N382" s="56"/>
      <c r="O382" s="57"/>
      <c r="P382" s="57"/>
      <c r="Q382" s="58"/>
      <c r="R382" s="56"/>
      <c r="S382" s="49"/>
      <c r="T382" s="59"/>
      <c r="U382" s="49"/>
      <c r="V382" s="60"/>
      <c r="W382" s="49"/>
      <c r="X382" s="60"/>
      <c r="Y382" s="49"/>
      <c r="Z382" s="49"/>
      <c r="AA382" s="49"/>
      <c r="AB382" s="49"/>
    </row>
    <row r="383" spans="1:28">
      <c r="A383" s="49"/>
      <c r="B383" s="52"/>
      <c r="C383" s="53"/>
      <c r="D383" s="54"/>
      <c r="E383" s="55"/>
      <c r="F383" s="56"/>
      <c r="G383" s="57"/>
      <c r="H383" s="57"/>
      <c r="I383" s="58"/>
      <c r="J383" s="58"/>
      <c r="K383" s="57"/>
      <c r="L383" s="57"/>
      <c r="M383" s="58"/>
      <c r="N383" s="56"/>
      <c r="O383" s="57"/>
      <c r="P383" s="57"/>
      <c r="Q383" s="58"/>
      <c r="R383" s="56"/>
      <c r="S383" s="49"/>
      <c r="T383" s="59"/>
      <c r="U383" s="49"/>
      <c r="V383" s="60"/>
      <c r="W383" s="49"/>
      <c r="X383" s="60"/>
      <c r="Y383" s="49"/>
      <c r="Z383" s="49"/>
      <c r="AA383" s="49"/>
      <c r="AB383" s="49"/>
    </row>
    <row r="384" spans="1:28">
      <c r="A384" s="49"/>
      <c r="B384" s="52"/>
      <c r="C384" s="53"/>
      <c r="D384" s="54"/>
      <c r="E384" s="55"/>
      <c r="F384" s="56"/>
      <c r="G384" s="57"/>
      <c r="H384" s="57"/>
      <c r="I384" s="58"/>
      <c r="J384" s="58"/>
      <c r="K384" s="57"/>
      <c r="L384" s="57"/>
      <c r="M384" s="58"/>
      <c r="N384" s="56"/>
      <c r="O384" s="57"/>
      <c r="P384" s="57"/>
      <c r="Q384" s="58"/>
      <c r="R384" s="56"/>
      <c r="S384" s="49"/>
      <c r="T384" s="59"/>
      <c r="U384" s="49"/>
      <c r="V384" s="60"/>
      <c r="W384" s="49"/>
      <c r="X384" s="60"/>
      <c r="Y384" s="49"/>
      <c r="Z384" s="49"/>
      <c r="AA384" s="49"/>
      <c r="AB384" s="49"/>
    </row>
    <row r="385" spans="1:28">
      <c r="A385" s="49"/>
      <c r="B385" s="52"/>
      <c r="C385" s="53"/>
      <c r="D385" s="54"/>
      <c r="E385" s="55"/>
      <c r="F385" s="56"/>
      <c r="G385" s="57"/>
      <c r="H385" s="57"/>
      <c r="I385" s="58"/>
      <c r="J385" s="58"/>
      <c r="K385" s="57"/>
      <c r="L385" s="57"/>
      <c r="M385" s="58"/>
      <c r="N385" s="56"/>
      <c r="O385" s="57"/>
      <c r="P385" s="57"/>
      <c r="Q385" s="58"/>
      <c r="R385" s="56"/>
      <c r="S385" s="49"/>
      <c r="T385" s="59"/>
      <c r="U385" s="49"/>
      <c r="V385" s="60"/>
      <c r="W385" s="49"/>
      <c r="X385" s="60"/>
      <c r="Y385" s="49"/>
      <c r="Z385" s="49"/>
      <c r="AA385" s="49"/>
      <c r="AB385" s="49"/>
    </row>
    <row r="386" spans="1:28">
      <c r="A386" s="49"/>
      <c r="B386" s="52"/>
      <c r="C386" s="53"/>
      <c r="D386" s="54"/>
      <c r="E386" s="55"/>
      <c r="F386" s="56"/>
      <c r="G386" s="57"/>
      <c r="H386" s="57"/>
      <c r="I386" s="58"/>
      <c r="J386" s="58"/>
      <c r="K386" s="57"/>
      <c r="L386" s="57"/>
      <c r="M386" s="58"/>
      <c r="N386" s="56"/>
      <c r="O386" s="57"/>
      <c r="P386" s="57"/>
      <c r="Q386" s="58"/>
      <c r="R386" s="56"/>
      <c r="S386" s="49"/>
      <c r="T386" s="59"/>
      <c r="U386" s="49"/>
      <c r="V386" s="60"/>
      <c r="W386" s="49"/>
      <c r="X386" s="60"/>
      <c r="Y386" s="49"/>
      <c r="Z386" s="49"/>
      <c r="AA386" s="49"/>
      <c r="AB386" s="49"/>
    </row>
    <row r="387" spans="1:28">
      <c r="A387" s="49"/>
      <c r="B387" s="52"/>
      <c r="C387" s="53"/>
      <c r="D387" s="54"/>
      <c r="E387" s="55"/>
      <c r="F387" s="56"/>
      <c r="G387" s="57"/>
      <c r="H387" s="57"/>
      <c r="I387" s="58"/>
      <c r="J387" s="58"/>
      <c r="K387" s="57"/>
      <c r="L387" s="57"/>
      <c r="M387" s="58"/>
      <c r="N387" s="56"/>
      <c r="O387" s="57"/>
      <c r="P387" s="57"/>
      <c r="Q387" s="58"/>
      <c r="R387" s="56"/>
      <c r="S387" s="49"/>
      <c r="T387" s="59"/>
      <c r="U387" s="49"/>
      <c r="V387" s="60"/>
      <c r="W387" s="49"/>
      <c r="X387" s="60"/>
      <c r="Y387" s="49"/>
      <c r="Z387" s="49"/>
      <c r="AA387" s="49"/>
      <c r="AB387" s="49"/>
    </row>
    <row r="388" spans="1:28">
      <c r="A388" s="49"/>
      <c r="B388" s="52"/>
      <c r="C388" s="53"/>
      <c r="D388" s="54"/>
      <c r="E388" s="55"/>
      <c r="F388" s="56"/>
      <c r="G388" s="57"/>
      <c r="H388" s="57"/>
      <c r="I388" s="58"/>
      <c r="J388" s="58"/>
      <c r="K388" s="57"/>
      <c r="L388" s="57"/>
      <c r="M388" s="58"/>
      <c r="N388" s="56"/>
      <c r="O388" s="57"/>
      <c r="P388" s="57"/>
      <c r="Q388" s="58"/>
      <c r="R388" s="56"/>
      <c r="S388" s="49"/>
      <c r="T388" s="59"/>
      <c r="U388" s="49"/>
      <c r="V388" s="60"/>
      <c r="W388" s="49"/>
      <c r="X388" s="60"/>
      <c r="Y388" s="49"/>
      <c r="Z388" s="49"/>
      <c r="AA388" s="49"/>
      <c r="AB388" s="49"/>
    </row>
    <row r="389" spans="1:28">
      <c r="A389" s="49"/>
      <c r="B389" s="52"/>
      <c r="C389" s="53"/>
      <c r="D389" s="54"/>
      <c r="E389" s="55"/>
      <c r="F389" s="56"/>
      <c r="G389" s="57"/>
      <c r="H389" s="57"/>
      <c r="I389" s="58"/>
      <c r="J389" s="58"/>
      <c r="K389" s="57"/>
      <c r="L389" s="57"/>
      <c r="M389" s="58"/>
      <c r="N389" s="56"/>
      <c r="O389" s="57"/>
      <c r="P389" s="57"/>
      <c r="Q389" s="58"/>
      <c r="R389" s="56"/>
      <c r="S389" s="49"/>
      <c r="T389" s="59"/>
      <c r="U389" s="49"/>
      <c r="V389" s="60"/>
      <c r="W389" s="49"/>
      <c r="X389" s="60"/>
      <c r="Y389" s="49"/>
      <c r="Z389" s="49"/>
      <c r="AA389" s="49"/>
      <c r="AB389" s="49"/>
    </row>
    <row r="390" spans="1:28">
      <c r="A390" s="49"/>
      <c r="B390" s="52"/>
      <c r="C390" s="53"/>
      <c r="D390" s="54"/>
      <c r="E390" s="55"/>
      <c r="F390" s="56"/>
      <c r="G390" s="57"/>
      <c r="H390" s="57"/>
      <c r="I390" s="58"/>
      <c r="J390" s="58"/>
      <c r="K390" s="57"/>
      <c r="L390" s="57"/>
      <c r="M390" s="58"/>
      <c r="N390" s="56"/>
      <c r="O390" s="57"/>
      <c r="P390" s="57"/>
      <c r="Q390" s="58"/>
      <c r="R390" s="56"/>
      <c r="S390" s="49"/>
      <c r="T390" s="59"/>
      <c r="U390" s="49"/>
      <c r="V390" s="60"/>
      <c r="W390" s="49"/>
      <c r="X390" s="60"/>
      <c r="Y390" s="49"/>
      <c r="Z390" s="49"/>
      <c r="AA390" s="49"/>
      <c r="AB390" s="49"/>
    </row>
    <row r="391" spans="1:28">
      <c r="A391" s="49"/>
      <c r="B391" s="52"/>
      <c r="C391" s="53"/>
      <c r="D391" s="54"/>
      <c r="E391" s="55"/>
      <c r="F391" s="56"/>
      <c r="G391" s="57"/>
      <c r="H391" s="57"/>
      <c r="I391" s="58"/>
      <c r="J391" s="58"/>
      <c r="K391" s="57"/>
      <c r="L391" s="57"/>
      <c r="M391" s="58"/>
      <c r="N391" s="56"/>
      <c r="O391" s="57"/>
      <c r="P391" s="57"/>
      <c r="Q391" s="58"/>
      <c r="R391" s="56"/>
      <c r="S391" s="49"/>
      <c r="T391" s="59"/>
      <c r="U391" s="49"/>
      <c r="V391" s="60"/>
      <c r="W391" s="49"/>
      <c r="X391" s="60"/>
      <c r="Y391" s="49"/>
      <c r="Z391" s="49"/>
      <c r="AA391" s="49"/>
      <c r="AB391" s="49"/>
    </row>
    <row r="392" spans="1:28">
      <c r="A392" s="49"/>
      <c r="B392" s="52"/>
      <c r="C392" s="53"/>
      <c r="D392" s="54"/>
      <c r="E392" s="55"/>
      <c r="F392" s="56"/>
      <c r="G392" s="57"/>
      <c r="H392" s="57"/>
      <c r="I392" s="58"/>
      <c r="J392" s="58"/>
      <c r="K392" s="57"/>
      <c r="L392" s="57"/>
      <c r="M392" s="58"/>
      <c r="N392" s="56"/>
      <c r="O392" s="57"/>
      <c r="P392" s="57"/>
      <c r="Q392" s="58"/>
      <c r="R392" s="56"/>
      <c r="S392" s="49"/>
      <c r="T392" s="59"/>
      <c r="U392" s="49"/>
      <c r="V392" s="60"/>
      <c r="W392" s="49"/>
      <c r="X392" s="60"/>
      <c r="Y392" s="49"/>
      <c r="Z392" s="49"/>
      <c r="AA392" s="49"/>
      <c r="AB392" s="49"/>
    </row>
    <row r="393" spans="1:28">
      <c r="A393" s="49"/>
      <c r="B393" s="52"/>
      <c r="C393" s="53"/>
      <c r="D393" s="54"/>
      <c r="E393" s="55"/>
      <c r="F393" s="56"/>
      <c r="G393" s="57"/>
      <c r="H393" s="57"/>
      <c r="I393" s="58"/>
      <c r="J393" s="58"/>
      <c r="K393" s="57"/>
      <c r="L393" s="57"/>
      <c r="M393" s="58"/>
      <c r="N393" s="56"/>
      <c r="O393" s="57"/>
      <c r="P393" s="57"/>
      <c r="Q393" s="58"/>
      <c r="R393" s="56"/>
      <c r="S393" s="49"/>
      <c r="T393" s="59"/>
      <c r="U393" s="49"/>
      <c r="V393" s="60"/>
      <c r="W393" s="49"/>
      <c r="X393" s="60"/>
      <c r="Y393" s="49"/>
      <c r="Z393" s="49"/>
      <c r="AA393" s="49"/>
      <c r="AB393" s="49"/>
    </row>
    <row r="394" spans="1:28">
      <c r="A394" s="49"/>
      <c r="B394" s="52"/>
      <c r="C394" s="53"/>
      <c r="D394" s="54"/>
      <c r="E394" s="55"/>
      <c r="F394" s="56"/>
      <c r="G394" s="57"/>
      <c r="H394" s="57"/>
      <c r="I394" s="58"/>
      <c r="J394" s="58"/>
      <c r="K394" s="57"/>
      <c r="L394" s="57"/>
      <c r="M394" s="58"/>
      <c r="N394" s="56"/>
      <c r="O394" s="57"/>
      <c r="P394" s="57"/>
      <c r="Q394" s="58"/>
      <c r="R394" s="56"/>
      <c r="S394" s="49"/>
      <c r="T394" s="59"/>
      <c r="U394" s="49"/>
      <c r="V394" s="60"/>
      <c r="W394" s="49"/>
      <c r="X394" s="60"/>
      <c r="Y394" s="49"/>
      <c r="Z394" s="49"/>
      <c r="AA394" s="49"/>
      <c r="AB394" s="49"/>
    </row>
    <row r="395" spans="1:28">
      <c r="A395" s="49"/>
      <c r="B395" s="52"/>
      <c r="C395" s="53"/>
      <c r="D395" s="54"/>
      <c r="E395" s="55"/>
      <c r="F395" s="56"/>
      <c r="G395" s="57"/>
      <c r="H395" s="57"/>
      <c r="I395" s="58"/>
      <c r="J395" s="58"/>
      <c r="K395" s="57"/>
      <c r="L395" s="57"/>
      <c r="M395" s="58"/>
      <c r="N395" s="56"/>
      <c r="O395" s="57"/>
      <c r="P395" s="57"/>
      <c r="Q395" s="58"/>
      <c r="R395" s="56"/>
      <c r="S395" s="49"/>
      <c r="T395" s="59"/>
      <c r="U395" s="49"/>
      <c r="V395" s="60"/>
      <c r="W395" s="49"/>
      <c r="X395" s="60"/>
      <c r="Y395" s="49"/>
      <c r="Z395" s="49"/>
      <c r="AA395" s="49"/>
      <c r="AB395" s="49"/>
    </row>
    <row r="396" spans="1:28">
      <c r="A396" s="49"/>
      <c r="B396" s="52"/>
      <c r="C396" s="53"/>
      <c r="D396" s="54"/>
      <c r="E396" s="55"/>
      <c r="F396" s="56"/>
      <c r="G396" s="57"/>
      <c r="H396" s="57"/>
      <c r="I396" s="58"/>
      <c r="J396" s="58"/>
      <c r="K396" s="57"/>
      <c r="L396" s="57"/>
      <c r="M396" s="58"/>
      <c r="N396" s="56"/>
      <c r="O396" s="57"/>
      <c r="P396" s="57"/>
      <c r="Q396" s="58"/>
      <c r="R396" s="56"/>
      <c r="S396" s="49"/>
      <c r="T396" s="59"/>
      <c r="U396" s="49"/>
      <c r="V396" s="60"/>
      <c r="W396" s="49"/>
      <c r="X396" s="60"/>
      <c r="Y396" s="49"/>
      <c r="Z396" s="49"/>
      <c r="AA396" s="49"/>
      <c r="AB396" s="49"/>
    </row>
    <row r="397" spans="1:28">
      <c r="A397" s="49"/>
      <c r="B397" s="52"/>
      <c r="C397" s="53"/>
      <c r="D397" s="54"/>
      <c r="E397" s="55"/>
      <c r="F397" s="56"/>
      <c r="G397" s="57"/>
      <c r="H397" s="57"/>
      <c r="I397" s="58"/>
      <c r="J397" s="58"/>
      <c r="K397" s="57"/>
      <c r="L397" s="57"/>
      <c r="M397" s="58"/>
      <c r="N397" s="56"/>
      <c r="O397" s="57"/>
      <c r="P397" s="57"/>
      <c r="Q397" s="58"/>
      <c r="R397" s="56"/>
      <c r="S397" s="49"/>
      <c r="T397" s="59"/>
      <c r="U397" s="49"/>
      <c r="V397" s="60"/>
      <c r="W397" s="49"/>
      <c r="X397" s="60"/>
      <c r="Y397" s="49"/>
      <c r="Z397" s="49"/>
      <c r="AA397" s="49"/>
      <c r="AB397" s="49"/>
    </row>
    <row r="398" spans="1:28">
      <c r="A398" s="49"/>
      <c r="B398" s="52"/>
      <c r="C398" s="53"/>
      <c r="D398" s="54"/>
      <c r="E398" s="55"/>
      <c r="F398" s="56"/>
      <c r="G398" s="57"/>
      <c r="H398" s="57"/>
      <c r="I398" s="58"/>
      <c r="J398" s="58"/>
      <c r="K398" s="57"/>
      <c r="L398" s="57"/>
      <c r="M398" s="58"/>
      <c r="N398" s="56"/>
      <c r="O398" s="57"/>
      <c r="P398" s="57"/>
      <c r="Q398" s="58"/>
      <c r="R398" s="56"/>
      <c r="S398" s="49"/>
      <c r="T398" s="59"/>
      <c r="U398" s="49"/>
      <c r="V398" s="60"/>
      <c r="W398" s="49"/>
      <c r="X398" s="60"/>
      <c r="Y398" s="49"/>
      <c r="Z398" s="49"/>
      <c r="AA398" s="49"/>
      <c r="AB398" s="49"/>
    </row>
    <row r="399" spans="1:28">
      <c r="A399" s="49"/>
      <c r="B399" s="52"/>
      <c r="C399" s="53"/>
      <c r="D399" s="54"/>
      <c r="E399" s="55"/>
      <c r="F399" s="56"/>
      <c r="G399" s="57"/>
      <c r="H399" s="57"/>
      <c r="I399" s="58"/>
      <c r="J399" s="58"/>
      <c r="K399" s="57"/>
      <c r="L399" s="57"/>
      <c r="M399" s="58"/>
      <c r="N399" s="56"/>
      <c r="O399" s="57"/>
      <c r="P399" s="57"/>
      <c r="Q399" s="58"/>
      <c r="R399" s="56"/>
      <c r="S399" s="49"/>
      <c r="T399" s="59"/>
      <c r="U399" s="49"/>
      <c r="V399" s="60"/>
      <c r="W399" s="49"/>
      <c r="X399" s="60"/>
      <c r="Y399" s="49"/>
      <c r="Z399" s="49"/>
      <c r="AA399" s="49"/>
      <c r="AB399" s="49"/>
    </row>
    <row r="400" spans="1:28">
      <c r="A400" s="49"/>
      <c r="B400" s="52"/>
      <c r="C400" s="53"/>
      <c r="D400" s="54"/>
      <c r="E400" s="55"/>
      <c r="F400" s="56"/>
      <c r="G400" s="57"/>
      <c r="H400" s="57"/>
      <c r="I400" s="58"/>
      <c r="J400" s="58"/>
      <c r="K400" s="57"/>
      <c r="L400" s="57"/>
      <c r="M400" s="58"/>
      <c r="N400" s="56"/>
      <c r="O400" s="57"/>
      <c r="P400" s="57"/>
      <c r="Q400" s="58"/>
      <c r="R400" s="56"/>
      <c r="S400" s="49"/>
      <c r="T400" s="59"/>
      <c r="U400" s="49"/>
      <c r="V400" s="60"/>
      <c r="W400" s="49"/>
      <c r="X400" s="60"/>
      <c r="Y400" s="49"/>
      <c r="Z400" s="49"/>
      <c r="AA400" s="49"/>
      <c r="AB400" s="49"/>
    </row>
    <row r="401" spans="1:28">
      <c r="A401" s="49"/>
      <c r="B401" s="52"/>
      <c r="C401" s="53"/>
      <c r="D401" s="54"/>
      <c r="E401" s="55"/>
      <c r="F401" s="56"/>
      <c r="G401" s="57"/>
      <c r="H401" s="57"/>
      <c r="I401" s="58"/>
      <c r="J401" s="58"/>
      <c r="K401" s="57"/>
      <c r="L401" s="57"/>
      <c r="M401" s="58"/>
      <c r="N401" s="56"/>
      <c r="O401" s="57"/>
      <c r="P401" s="57"/>
      <c r="Q401" s="58"/>
      <c r="R401" s="56"/>
      <c r="S401" s="49"/>
      <c r="T401" s="59"/>
      <c r="U401" s="49"/>
      <c r="V401" s="60"/>
      <c r="W401" s="49"/>
      <c r="X401" s="60"/>
      <c r="Y401" s="49"/>
      <c r="Z401" s="49"/>
      <c r="AA401" s="49"/>
      <c r="AB401" s="49"/>
    </row>
    <row r="402" spans="1:28">
      <c r="A402" s="49"/>
      <c r="B402" s="52"/>
      <c r="C402" s="53"/>
      <c r="D402" s="54"/>
      <c r="E402" s="55"/>
      <c r="F402" s="56"/>
      <c r="G402" s="57"/>
      <c r="H402" s="57"/>
      <c r="I402" s="58"/>
      <c r="J402" s="58"/>
      <c r="K402" s="57"/>
      <c r="L402" s="57"/>
      <c r="M402" s="58"/>
      <c r="N402" s="56"/>
      <c r="O402" s="57"/>
      <c r="P402" s="57"/>
      <c r="Q402" s="58"/>
      <c r="R402" s="56"/>
      <c r="S402" s="49"/>
      <c r="T402" s="59"/>
      <c r="U402" s="49"/>
      <c r="V402" s="60"/>
      <c r="W402" s="49"/>
      <c r="X402" s="60"/>
      <c r="Y402" s="49"/>
      <c r="Z402" s="49"/>
      <c r="AA402" s="49"/>
      <c r="AB402" s="49"/>
    </row>
    <row r="403" spans="1:28">
      <c r="A403" s="49"/>
      <c r="B403" s="52"/>
      <c r="C403" s="53"/>
      <c r="D403" s="54"/>
      <c r="E403" s="55"/>
      <c r="F403" s="56"/>
      <c r="G403" s="57"/>
      <c r="H403" s="57"/>
      <c r="I403" s="58"/>
      <c r="J403" s="58"/>
      <c r="K403" s="57"/>
      <c r="L403" s="57"/>
      <c r="M403" s="58"/>
      <c r="N403" s="56"/>
      <c r="O403" s="57"/>
      <c r="P403" s="57"/>
      <c r="Q403" s="58"/>
      <c r="R403" s="56"/>
      <c r="S403" s="49"/>
      <c r="T403" s="59"/>
      <c r="U403" s="49"/>
      <c r="V403" s="60"/>
      <c r="W403" s="49"/>
      <c r="X403" s="60"/>
      <c r="Y403" s="49"/>
      <c r="Z403" s="49"/>
      <c r="AA403" s="49"/>
      <c r="AB403" s="49"/>
    </row>
    <row r="404" spans="1:28">
      <c r="A404" s="49"/>
      <c r="B404" s="52"/>
      <c r="C404" s="53"/>
      <c r="D404" s="54"/>
      <c r="E404" s="55"/>
      <c r="F404" s="56"/>
      <c r="G404" s="57"/>
      <c r="H404" s="57"/>
      <c r="I404" s="58"/>
      <c r="J404" s="58"/>
      <c r="K404" s="57"/>
      <c r="L404" s="57"/>
      <c r="M404" s="58"/>
      <c r="N404" s="56"/>
      <c r="O404" s="57"/>
      <c r="P404" s="57"/>
      <c r="Q404" s="58"/>
      <c r="R404" s="56"/>
      <c r="S404" s="49"/>
      <c r="T404" s="59"/>
      <c r="U404" s="49"/>
      <c r="V404" s="60"/>
      <c r="W404" s="49"/>
      <c r="X404" s="60"/>
      <c r="Y404" s="49"/>
      <c r="Z404" s="49"/>
      <c r="AA404" s="49"/>
      <c r="AB404" s="49"/>
    </row>
    <row r="405" spans="1:28">
      <c r="A405" s="49"/>
      <c r="B405" s="52"/>
      <c r="C405" s="53"/>
      <c r="D405" s="54"/>
      <c r="E405" s="55"/>
      <c r="F405" s="56"/>
      <c r="G405" s="57"/>
      <c r="H405" s="57"/>
      <c r="I405" s="58"/>
      <c r="J405" s="58"/>
      <c r="K405" s="57"/>
      <c r="L405" s="57"/>
      <c r="M405" s="58"/>
      <c r="N405" s="56"/>
      <c r="O405" s="57"/>
      <c r="P405" s="57"/>
      <c r="Q405" s="58"/>
      <c r="R405" s="56"/>
      <c r="S405" s="49"/>
      <c r="T405" s="59"/>
      <c r="U405" s="49"/>
      <c r="V405" s="60"/>
      <c r="W405" s="49"/>
      <c r="X405" s="60"/>
      <c r="Y405" s="49"/>
      <c r="Z405" s="49"/>
      <c r="AA405" s="49"/>
      <c r="AB405" s="49"/>
    </row>
    <row r="406" spans="1:28">
      <c r="A406" s="49"/>
      <c r="B406" s="52"/>
      <c r="C406" s="53"/>
      <c r="D406" s="54"/>
      <c r="E406" s="55"/>
      <c r="F406" s="56"/>
      <c r="G406" s="57"/>
      <c r="H406" s="57"/>
      <c r="I406" s="58"/>
      <c r="J406" s="58"/>
      <c r="K406" s="57"/>
      <c r="L406" s="57"/>
      <c r="M406" s="58"/>
      <c r="N406" s="56"/>
      <c r="O406" s="57"/>
      <c r="P406" s="57"/>
      <c r="Q406" s="58"/>
      <c r="R406" s="56"/>
      <c r="S406" s="49"/>
      <c r="T406" s="59"/>
      <c r="U406" s="49"/>
      <c r="V406" s="60"/>
      <c r="W406" s="49"/>
      <c r="X406" s="60"/>
      <c r="Y406" s="49"/>
      <c r="Z406" s="49"/>
      <c r="AA406" s="49"/>
      <c r="AB406" s="49"/>
    </row>
    <row r="407" spans="1:28">
      <c r="A407" s="49"/>
      <c r="B407" s="52"/>
      <c r="C407" s="53"/>
      <c r="D407" s="54"/>
      <c r="E407" s="55"/>
      <c r="F407" s="56"/>
      <c r="G407" s="57"/>
      <c r="H407" s="57"/>
      <c r="I407" s="58"/>
      <c r="J407" s="58"/>
      <c r="K407" s="57"/>
      <c r="L407" s="57"/>
      <c r="M407" s="58"/>
      <c r="N407" s="56"/>
      <c r="O407" s="57"/>
      <c r="P407" s="57"/>
      <c r="Q407" s="58"/>
      <c r="R407" s="56"/>
      <c r="S407" s="49"/>
      <c r="T407" s="59"/>
      <c r="U407" s="49"/>
      <c r="V407" s="60"/>
      <c r="W407" s="49"/>
      <c r="X407" s="60"/>
      <c r="Y407" s="49"/>
      <c r="Z407" s="49"/>
      <c r="AA407" s="49"/>
      <c r="AB407" s="49"/>
    </row>
    <row r="408" spans="1:28">
      <c r="A408" s="49"/>
      <c r="B408" s="52"/>
      <c r="C408" s="53"/>
      <c r="D408" s="54"/>
      <c r="E408" s="55"/>
      <c r="F408" s="56"/>
      <c r="G408" s="57"/>
      <c r="H408" s="57"/>
      <c r="I408" s="58"/>
      <c r="J408" s="58"/>
      <c r="K408" s="57"/>
      <c r="L408" s="57"/>
      <c r="M408" s="58"/>
      <c r="N408" s="56"/>
      <c r="O408" s="57"/>
      <c r="P408" s="57"/>
      <c r="Q408" s="58"/>
      <c r="R408" s="56"/>
      <c r="S408" s="49"/>
      <c r="T408" s="59"/>
      <c r="U408" s="49"/>
      <c r="V408" s="60"/>
      <c r="W408" s="49"/>
      <c r="X408" s="60"/>
      <c r="Y408" s="49"/>
      <c r="Z408" s="49"/>
      <c r="AA408" s="49"/>
      <c r="AB408" s="49"/>
    </row>
    <row r="409" spans="1:28">
      <c r="A409" s="49"/>
      <c r="B409" s="52"/>
      <c r="C409" s="53"/>
      <c r="D409" s="54"/>
      <c r="E409" s="55"/>
      <c r="F409" s="56"/>
      <c r="G409" s="57"/>
      <c r="H409" s="57"/>
      <c r="I409" s="58"/>
      <c r="J409" s="58"/>
      <c r="K409" s="57"/>
      <c r="L409" s="57"/>
      <c r="M409" s="58"/>
      <c r="N409" s="56"/>
      <c r="O409" s="57"/>
      <c r="P409" s="57"/>
      <c r="Q409" s="58"/>
      <c r="R409" s="56"/>
      <c r="S409" s="49"/>
      <c r="T409" s="59"/>
      <c r="U409" s="49"/>
      <c r="V409" s="60"/>
      <c r="W409" s="49"/>
      <c r="X409" s="60"/>
      <c r="Y409" s="49"/>
      <c r="Z409" s="49"/>
      <c r="AA409" s="49"/>
      <c r="AB409" s="49"/>
    </row>
    <row r="410" spans="1:28">
      <c r="A410" s="49"/>
      <c r="B410" s="52"/>
      <c r="C410" s="53"/>
      <c r="D410" s="54"/>
      <c r="E410" s="55"/>
      <c r="F410" s="56"/>
      <c r="G410" s="57"/>
      <c r="H410" s="57"/>
      <c r="I410" s="58"/>
      <c r="J410" s="58"/>
      <c r="K410" s="57"/>
      <c r="L410" s="57"/>
      <c r="M410" s="58"/>
      <c r="N410" s="56"/>
      <c r="O410" s="57"/>
      <c r="P410" s="57"/>
      <c r="Q410" s="58"/>
      <c r="R410" s="56"/>
      <c r="S410" s="49"/>
      <c r="T410" s="59"/>
      <c r="U410" s="49"/>
      <c r="V410" s="60"/>
      <c r="W410" s="49"/>
      <c r="X410" s="60"/>
      <c r="Y410" s="49"/>
      <c r="Z410" s="49"/>
      <c r="AA410" s="49"/>
      <c r="AB410" s="49"/>
    </row>
    <row r="411" spans="1:28">
      <c r="A411" s="49"/>
      <c r="B411" s="52"/>
      <c r="C411" s="53"/>
      <c r="D411" s="54"/>
      <c r="E411" s="55"/>
      <c r="F411" s="56"/>
      <c r="G411" s="57"/>
      <c r="H411" s="57"/>
      <c r="I411" s="58"/>
      <c r="J411" s="58"/>
      <c r="K411" s="57"/>
      <c r="L411" s="57"/>
      <c r="M411" s="58"/>
      <c r="N411" s="56"/>
      <c r="O411" s="57"/>
      <c r="P411" s="57"/>
      <c r="Q411" s="58"/>
      <c r="R411" s="56"/>
      <c r="S411" s="49"/>
      <c r="T411" s="59"/>
      <c r="U411" s="49"/>
      <c r="V411" s="60"/>
      <c r="W411" s="49"/>
      <c r="X411" s="60"/>
      <c r="Y411" s="49"/>
      <c r="Z411" s="49"/>
      <c r="AA411" s="49"/>
      <c r="AB411" s="49"/>
    </row>
    <row r="412" spans="1:28">
      <c r="A412" s="49"/>
      <c r="B412" s="52"/>
      <c r="C412" s="53"/>
      <c r="D412" s="54"/>
      <c r="E412" s="55"/>
      <c r="F412" s="56"/>
      <c r="G412" s="57"/>
      <c r="H412" s="57"/>
      <c r="I412" s="58"/>
      <c r="J412" s="58"/>
      <c r="K412" s="57"/>
      <c r="L412" s="57"/>
      <c r="M412" s="58"/>
      <c r="N412" s="56"/>
      <c r="O412" s="57"/>
      <c r="P412" s="57"/>
      <c r="Q412" s="58"/>
      <c r="R412" s="56"/>
      <c r="S412" s="49"/>
      <c r="T412" s="59"/>
      <c r="U412" s="49"/>
      <c r="V412" s="60"/>
      <c r="W412" s="49"/>
      <c r="X412" s="60"/>
      <c r="Y412" s="49"/>
      <c r="Z412" s="49"/>
      <c r="AA412" s="49"/>
      <c r="AB412" s="49"/>
    </row>
    <row r="413" spans="1:28">
      <c r="A413" s="49"/>
      <c r="B413" s="52"/>
      <c r="C413" s="53"/>
      <c r="D413" s="54"/>
      <c r="E413" s="55"/>
      <c r="F413" s="56"/>
      <c r="G413" s="57"/>
      <c r="H413" s="57"/>
      <c r="I413" s="58"/>
      <c r="J413" s="58"/>
      <c r="K413" s="57"/>
      <c r="L413" s="57"/>
      <c r="M413" s="58"/>
      <c r="N413" s="56"/>
      <c r="O413" s="57"/>
      <c r="P413" s="57"/>
      <c r="Q413" s="58"/>
      <c r="R413" s="56"/>
      <c r="S413" s="49"/>
      <c r="T413" s="59"/>
      <c r="U413" s="49"/>
      <c r="V413" s="60"/>
      <c r="W413" s="49"/>
      <c r="X413" s="60"/>
      <c r="Y413" s="49"/>
      <c r="Z413" s="49"/>
      <c r="AA413" s="49"/>
      <c r="AB413" s="49"/>
    </row>
    <row r="414" spans="1:28">
      <c r="A414" s="49"/>
      <c r="B414" s="52"/>
      <c r="C414" s="53"/>
      <c r="D414" s="54"/>
      <c r="E414" s="55"/>
      <c r="F414" s="56"/>
      <c r="G414" s="57"/>
      <c r="H414" s="57"/>
      <c r="I414" s="58"/>
      <c r="J414" s="58"/>
      <c r="K414" s="57"/>
      <c r="L414" s="57"/>
      <c r="M414" s="58"/>
      <c r="N414" s="56"/>
      <c r="O414" s="57"/>
      <c r="P414" s="57"/>
      <c r="Q414" s="58"/>
      <c r="R414" s="56"/>
      <c r="S414" s="49"/>
      <c r="T414" s="59"/>
      <c r="U414" s="49"/>
      <c r="V414" s="60"/>
      <c r="W414" s="49"/>
      <c r="X414" s="60"/>
      <c r="Y414" s="49"/>
      <c r="Z414" s="49"/>
      <c r="AA414" s="49"/>
      <c r="AB414" s="49"/>
    </row>
    <row r="415" spans="1:28">
      <c r="A415" s="49"/>
      <c r="B415" s="52"/>
      <c r="C415" s="53"/>
      <c r="D415" s="54"/>
      <c r="E415" s="55"/>
      <c r="F415" s="56"/>
      <c r="G415" s="57"/>
      <c r="H415" s="57"/>
      <c r="I415" s="58"/>
      <c r="J415" s="58"/>
      <c r="K415" s="57"/>
      <c r="L415" s="57"/>
      <c r="M415" s="58"/>
      <c r="N415" s="56"/>
      <c r="O415" s="57"/>
      <c r="P415" s="57"/>
      <c r="Q415" s="58"/>
      <c r="R415" s="56"/>
      <c r="S415" s="49"/>
      <c r="T415" s="59"/>
      <c r="U415" s="49"/>
      <c r="V415" s="60"/>
      <c r="W415" s="49"/>
      <c r="X415" s="60"/>
      <c r="Y415" s="49"/>
      <c r="Z415" s="49"/>
      <c r="AA415" s="49"/>
      <c r="AB415" s="49"/>
    </row>
    <row r="416" spans="1:28">
      <c r="A416" s="49"/>
      <c r="B416" s="52"/>
      <c r="C416" s="53"/>
      <c r="D416" s="54"/>
      <c r="E416" s="55"/>
      <c r="F416" s="56"/>
      <c r="G416" s="57"/>
      <c r="H416" s="57"/>
      <c r="I416" s="58"/>
      <c r="J416" s="58"/>
      <c r="K416" s="57"/>
      <c r="L416" s="57"/>
      <c r="M416" s="58"/>
      <c r="N416" s="56"/>
      <c r="O416" s="57"/>
      <c r="P416" s="57"/>
      <c r="Q416" s="58"/>
      <c r="R416" s="56"/>
      <c r="S416" s="49"/>
      <c r="T416" s="59"/>
      <c r="U416" s="49"/>
      <c r="V416" s="60"/>
      <c r="W416" s="49"/>
      <c r="X416" s="60"/>
      <c r="Y416" s="49"/>
      <c r="Z416" s="49"/>
      <c r="AA416" s="49"/>
      <c r="AB416" s="49"/>
    </row>
    <row r="417" spans="1:28">
      <c r="A417" s="49"/>
      <c r="B417" s="52"/>
      <c r="C417" s="53"/>
      <c r="D417" s="54"/>
      <c r="E417" s="55"/>
      <c r="F417" s="56"/>
      <c r="G417" s="57"/>
      <c r="H417" s="57"/>
      <c r="I417" s="58"/>
      <c r="J417" s="58"/>
      <c r="K417" s="57"/>
      <c r="L417" s="57"/>
      <c r="M417" s="58"/>
      <c r="N417" s="56"/>
      <c r="O417" s="57"/>
      <c r="P417" s="57"/>
      <c r="Q417" s="58"/>
      <c r="R417" s="56"/>
      <c r="S417" s="49"/>
      <c r="T417" s="59"/>
      <c r="U417" s="49"/>
      <c r="V417" s="60"/>
      <c r="W417" s="49"/>
      <c r="X417" s="60"/>
      <c r="Y417" s="49"/>
      <c r="Z417" s="49"/>
      <c r="AA417" s="49"/>
      <c r="AB417" s="49"/>
    </row>
    <row r="418" spans="1:28">
      <c r="A418" s="49"/>
      <c r="B418" s="52"/>
      <c r="C418" s="53"/>
      <c r="D418" s="54"/>
      <c r="E418" s="55"/>
      <c r="F418" s="56"/>
      <c r="G418" s="57"/>
      <c r="H418" s="57"/>
      <c r="I418" s="58"/>
      <c r="J418" s="58"/>
      <c r="K418" s="57"/>
      <c r="L418" s="57"/>
      <c r="M418" s="58"/>
      <c r="N418" s="56"/>
      <c r="O418" s="57"/>
      <c r="P418" s="57"/>
      <c r="Q418" s="58"/>
      <c r="R418" s="56"/>
      <c r="S418" s="49"/>
      <c r="T418" s="59"/>
      <c r="U418" s="49"/>
      <c r="V418" s="60"/>
      <c r="W418" s="49"/>
      <c r="X418" s="60"/>
      <c r="Y418" s="49"/>
      <c r="Z418" s="49"/>
      <c r="AA418" s="49"/>
      <c r="AB418" s="49"/>
    </row>
    <row r="419" spans="1:28">
      <c r="A419" s="49"/>
      <c r="B419" s="52"/>
      <c r="C419" s="53"/>
      <c r="D419" s="54"/>
      <c r="E419" s="55"/>
      <c r="F419" s="56"/>
      <c r="G419" s="57"/>
      <c r="H419" s="57"/>
      <c r="I419" s="58"/>
      <c r="J419" s="58"/>
      <c r="K419" s="57"/>
      <c r="L419" s="57"/>
      <c r="M419" s="58"/>
      <c r="N419" s="56"/>
      <c r="O419" s="57"/>
      <c r="P419" s="57"/>
      <c r="Q419" s="58"/>
      <c r="R419" s="56"/>
      <c r="S419" s="49"/>
      <c r="T419" s="59"/>
      <c r="U419" s="49"/>
      <c r="V419" s="60"/>
      <c r="W419" s="49"/>
      <c r="X419" s="60"/>
      <c r="Y419" s="49"/>
      <c r="Z419" s="49"/>
      <c r="AA419" s="49"/>
      <c r="AB419" s="49"/>
    </row>
    <row r="420" spans="1:28">
      <c r="A420" s="49"/>
      <c r="B420" s="52"/>
      <c r="C420" s="53"/>
      <c r="D420" s="54"/>
      <c r="E420" s="55"/>
      <c r="F420" s="56"/>
      <c r="G420" s="57"/>
      <c r="H420" s="57"/>
      <c r="I420" s="58"/>
      <c r="J420" s="58"/>
      <c r="K420" s="57"/>
      <c r="L420" s="57"/>
      <c r="M420" s="58"/>
      <c r="N420" s="56"/>
      <c r="O420" s="57"/>
      <c r="P420" s="57"/>
      <c r="Q420" s="58"/>
      <c r="R420" s="56"/>
      <c r="S420" s="49"/>
      <c r="T420" s="59"/>
      <c r="U420" s="49"/>
      <c r="V420" s="60"/>
      <c r="W420" s="49"/>
      <c r="X420" s="60"/>
      <c r="Y420" s="49"/>
      <c r="Z420" s="49"/>
      <c r="AA420" s="49"/>
      <c r="AB420" s="49"/>
    </row>
    <row r="421" spans="1:28">
      <c r="A421" s="49"/>
      <c r="B421" s="52"/>
      <c r="C421" s="53"/>
      <c r="D421" s="54"/>
      <c r="E421" s="55"/>
      <c r="F421" s="56"/>
      <c r="G421" s="57"/>
      <c r="H421" s="57"/>
      <c r="I421" s="58"/>
      <c r="J421" s="58"/>
      <c r="K421" s="57"/>
      <c r="L421" s="57"/>
      <c r="M421" s="58"/>
      <c r="N421" s="56"/>
      <c r="O421" s="57"/>
      <c r="P421" s="57"/>
      <c r="Q421" s="58"/>
      <c r="R421" s="56"/>
      <c r="S421" s="49"/>
      <c r="T421" s="59"/>
      <c r="U421" s="49"/>
      <c r="V421" s="60"/>
      <c r="W421" s="49"/>
      <c r="X421" s="60"/>
      <c r="Y421" s="49"/>
      <c r="Z421" s="49"/>
      <c r="AA421" s="49"/>
      <c r="AB421" s="49"/>
    </row>
    <row r="422" spans="1:28">
      <c r="A422" s="49"/>
      <c r="B422" s="52"/>
      <c r="C422" s="53"/>
      <c r="D422" s="54"/>
      <c r="E422" s="55"/>
      <c r="F422" s="56"/>
      <c r="G422" s="57"/>
      <c r="H422" s="57"/>
      <c r="I422" s="58"/>
      <c r="J422" s="58"/>
      <c r="K422" s="57"/>
      <c r="L422" s="57"/>
      <c r="M422" s="58"/>
      <c r="N422" s="56"/>
      <c r="O422" s="57"/>
      <c r="P422" s="57"/>
      <c r="Q422" s="58"/>
      <c r="R422" s="56"/>
      <c r="S422" s="49"/>
      <c r="T422" s="59"/>
      <c r="U422" s="49"/>
      <c r="V422" s="60"/>
      <c r="W422" s="49"/>
      <c r="X422" s="60"/>
      <c r="Y422" s="49"/>
      <c r="Z422" s="49"/>
      <c r="AA422" s="49"/>
      <c r="AB422" s="49"/>
    </row>
    <row r="423" spans="1:28">
      <c r="A423" s="49"/>
      <c r="B423" s="52"/>
      <c r="C423" s="53"/>
      <c r="D423" s="54"/>
      <c r="E423" s="55"/>
      <c r="F423" s="56"/>
      <c r="G423" s="57"/>
      <c r="H423" s="57"/>
      <c r="I423" s="58"/>
      <c r="J423" s="58"/>
      <c r="K423" s="57"/>
      <c r="L423" s="57"/>
      <c r="M423" s="58"/>
      <c r="N423" s="56"/>
      <c r="O423" s="57"/>
      <c r="P423" s="57"/>
      <c r="Q423" s="58"/>
      <c r="R423" s="56"/>
      <c r="S423" s="49"/>
      <c r="T423" s="59"/>
      <c r="U423" s="49"/>
      <c r="V423" s="60"/>
      <c r="W423" s="49"/>
      <c r="X423" s="60"/>
      <c r="Y423" s="49"/>
      <c r="Z423" s="49"/>
      <c r="AA423" s="49"/>
      <c r="AB423" s="49"/>
    </row>
    <row r="424" spans="1:28">
      <c r="A424" s="49"/>
      <c r="B424" s="52"/>
      <c r="C424" s="53"/>
      <c r="D424" s="54"/>
      <c r="E424" s="55"/>
      <c r="F424" s="56"/>
      <c r="G424" s="57"/>
      <c r="H424" s="57"/>
      <c r="I424" s="58"/>
      <c r="J424" s="58"/>
      <c r="K424" s="57"/>
      <c r="L424" s="57"/>
      <c r="M424" s="58"/>
      <c r="N424" s="56"/>
      <c r="O424" s="57"/>
      <c r="P424" s="57"/>
      <c r="Q424" s="58"/>
      <c r="R424" s="56"/>
      <c r="S424" s="49"/>
      <c r="T424" s="59"/>
      <c r="U424" s="49"/>
      <c r="V424" s="60"/>
      <c r="W424" s="49"/>
      <c r="X424" s="60"/>
      <c r="Y424" s="49"/>
      <c r="Z424" s="49"/>
      <c r="AA424" s="49"/>
      <c r="AB424" s="49"/>
    </row>
    <row r="425" spans="1:28">
      <c r="A425" s="49"/>
      <c r="B425" s="52"/>
      <c r="C425" s="53"/>
      <c r="D425" s="54"/>
      <c r="E425" s="55"/>
      <c r="F425" s="56"/>
      <c r="G425" s="57"/>
      <c r="H425" s="57"/>
      <c r="I425" s="58"/>
      <c r="J425" s="58"/>
      <c r="K425" s="57"/>
      <c r="L425" s="57"/>
      <c r="M425" s="58"/>
      <c r="N425" s="56"/>
      <c r="O425" s="57"/>
      <c r="P425" s="57"/>
      <c r="Q425" s="58"/>
      <c r="R425" s="56"/>
      <c r="S425" s="49"/>
      <c r="T425" s="59"/>
      <c r="U425" s="49"/>
      <c r="V425" s="60"/>
      <c r="W425" s="49"/>
      <c r="X425" s="60"/>
      <c r="Y425" s="49"/>
      <c r="Z425" s="49"/>
      <c r="AA425" s="49"/>
      <c r="AB425" s="49"/>
    </row>
    <row r="426" spans="1:28">
      <c r="A426" s="49"/>
      <c r="B426" s="52"/>
      <c r="C426" s="53"/>
      <c r="D426" s="54"/>
      <c r="E426" s="55"/>
      <c r="F426" s="56"/>
      <c r="G426" s="57"/>
      <c r="H426" s="57"/>
      <c r="I426" s="58"/>
      <c r="J426" s="58"/>
      <c r="K426" s="57"/>
      <c r="L426" s="57"/>
      <c r="M426" s="58"/>
      <c r="N426" s="56"/>
      <c r="O426" s="57"/>
      <c r="P426" s="57"/>
      <c r="Q426" s="58"/>
      <c r="R426" s="56"/>
      <c r="S426" s="49"/>
      <c r="T426" s="59"/>
      <c r="U426" s="49"/>
      <c r="V426" s="60"/>
      <c r="W426" s="49"/>
      <c r="X426" s="60"/>
      <c r="Y426" s="49"/>
      <c r="Z426" s="49"/>
      <c r="AA426" s="49"/>
      <c r="AB426" s="49"/>
    </row>
    <row r="427" spans="1:28">
      <c r="A427" s="49"/>
      <c r="B427" s="52"/>
      <c r="C427" s="53"/>
      <c r="D427" s="54"/>
      <c r="E427" s="55"/>
      <c r="F427" s="56"/>
      <c r="G427" s="57"/>
      <c r="H427" s="57"/>
      <c r="I427" s="58"/>
      <c r="J427" s="58"/>
      <c r="K427" s="57"/>
      <c r="L427" s="57"/>
      <c r="M427" s="58"/>
      <c r="N427" s="56"/>
      <c r="O427" s="57"/>
      <c r="P427" s="57"/>
      <c r="Q427" s="58"/>
      <c r="R427" s="56"/>
      <c r="S427" s="49"/>
      <c r="T427" s="59"/>
      <c r="U427" s="49"/>
      <c r="V427" s="60"/>
      <c r="W427" s="49"/>
      <c r="X427" s="60"/>
      <c r="Y427" s="49"/>
      <c r="Z427" s="49"/>
      <c r="AA427" s="49"/>
      <c r="AB427" s="49"/>
    </row>
    <row r="428" spans="1:28">
      <c r="A428" s="49"/>
      <c r="B428" s="52"/>
      <c r="C428" s="53"/>
      <c r="D428" s="54"/>
      <c r="E428" s="55"/>
      <c r="F428" s="56"/>
      <c r="G428" s="57"/>
      <c r="H428" s="57"/>
      <c r="I428" s="58"/>
      <c r="J428" s="58"/>
      <c r="K428" s="57"/>
      <c r="L428" s="57"/>
      <c r="M428" s="58"/>
      <c r="N428" s="56"/>
      <c r="O428" s="57"/>
      <c r="P428" s="57"/>
      <c r="Q428" s="58"/>
      <c r="R428" s="56"/>
      <c r="S428" s="49"/>
      <c r="T428" s="59"/>
      <c r="U428" s="49"/>
      <c r="V428" s="60"/>
      <c r="W428" s="49"/>
      <c r="X428" s="60"/>
      <c r="Y428" s="49"/>
      <c r="Z428" s="49"/>
      <c r="AA428" s="49"/>
      <c r="AB428" s="49"/>
    </row>
    <row r="429" spans="1:28">
      <c r="A429" s="49"/>
      <c r="B429" s="52"/>
      <c r="C429" s="53"/>
      <c r="D429" s="54"/>
      <c r="E429" s="55"/>
      <c r="F429" s="56"/>
      <c r="G429" s="57"/>
      <c r="H429" s="57"/>
      <c r="I429" s="58"/>
      <c r="J429" s="58"/>
      <c r="K429" s="57"/>
      <c r="L429" s="57"/>
      <c r="M429" s="58"/>
      <c r="N429" s="56"/>
      <c r="O429" s="57"/>
      <c r="P429" s="57"/>
      <c r="Q429" s="58"/>
      <c r="R429" s="56"/>
      <c r="S429" s="49"/>
      <c r="T429" s="59"/>
      <c r="U429" s="49"/>
      <c r="V429" s="60"/>
      <c r="W429" s="49"/>
      <c r="X429" s="60"/>
      <c r="Y429" s="49"/>
      <c r="Z429" s="49"/>
      <c r="AA429" s="49"/>
      <c r="AB429" s="49"/>
    </row>
    <row r="430" spans="1:28">
      <c r="A430" s="49"/>
      <c r="B430" s="52"/>
      <c r="C430" s="53"/>
      <c r="D430" s="54"/>
      <c r="E430" s="55"/>
      <c r="F430" s="56"/>
      <c r="G430" s="57"/>
      <c r="H430" s="57"/>
      <c r="I430" s="58"/>
      <c r="J430" s="58"/>
      <c r="K430" s="57"/>
      <c r="L430" s="57"/>
      <c r="M430" s="58"/>
      <c r="N430" s="56"/>
      <c r="O430" s="57"/>
      <c r="P430" s="57"/>
      <c r="Q430" s="58"/>
      <c r="R430" s="56"/>
      <c r="S430" s="49"/>
      <c r="T430" s="59"/>
      <c r="U430" s="49"/>
      <c r="V430" s="60"/>
      <c r="W430" s="49"/>
      <c r="X430" s="60"/>
      <c r="Y430" s="49"/>
      <c r="Z430" s="49"/>
      <c r="AA430" s="49"/>
      <c r="AB430" s="49"/>
    </row>
    <row r="431" spans="1:28">
      <c r="A431" s="49"/>
      <c r="B431" s="52"/>
      <c r="C431" s="53"/>
      <c r="D431" s="54"/>
      <c r="E431" s="55"/>
      <c r="F431" s="56"/>
      <c r="G431" s="57"/>
      <c r="H431" s="57"/>
      <c r="I431" s="58"/>
      <c r="J431" s="58"/>
      <c r="K431" s="57"/>
      <c r="L431" s="57"/>
      <c r="M431" s="58"/>
      <c r="N431" s="56"/>
      <c r="O431" s="57"/>
      <c r="P431" s="57"/>
      <c r="Q431" s="58"/>
      <c r="R431" s="56"/>
      <c r="S431" s="49"/>
      <c r="T431" s="59"/>
      <c r="U431" s="49"/>
      <c r="V431" s="60"/>
      <c r="W431" s="49"/>
      <c r="X431" s="60"/>
      <c r="Y431" s="49"/>
      <c r="Z431" s="49"/>
      <c r="AA431" s="49"/>
      <c r="AB431" s="49"/>
    </row>
    <row r="432" spans="1:28">
      <c r="A432" s="49"/>
      <c r="B432" s="52"/>
      <c r="C432" s="53"/>
      <c r="D432" s="54"/>
      <c r="E432" s="55"/>
      <c r="F432" s="56"/>
      <c r="G432" s="57"/>
      <c r="H432" s="57"/>
      <c r="I432" s="58"/>
      <c r="J432" s="58"/>
      <c r="K432" s="57"/>
      <c r="L432" s="57"/>
      <c r="M432" s="58"/>
      <c r="N432" s="56"/>
      <c r="O432" s="57"/>
      <c r="P432" s="57"/>
      <c r="Q432" s="58"/>
      <c r="R432" s="56"/>
      <c r="S432" s="49"/>
      <c r="T432" s="59"/>
      <c r="U432" s="49"/>
      <c r="V432" s="60"/>
      <c r="W432" s="49"/>
      <c r="X432" s="60"/>
      <c r="Y432" s="49"/>
      <c r="Z432" s="49"/>
      <c r="AA432" s="49"/>
      <c r="AB432" s="49"/>
    </row>
    <row r="433" spans="1:28">
      <c r="A433" s="49"/>
      <c r="B433" s="52"/>
      <c r="C433" s="53"/>
      <c r="D433" s="54"/>
      <c r="E433" s="55"/>
      <c r="F433" s="56"/>
      <c r="G433" s="57"/>
      <c r="H433" s="57"/>
      <c r="I433" s="58"/>
      <c r="J433" s="58"/>
      <c r="K433" s="57"/>
      <c r="L433" s="57"/>
      <c r="M433" s="58"/>
      <c r="N433" s="56"/>
      <c r="O433" s="57"/>
      <c r="P433" s="57"/>
      <c r="Q433" s="58"/>
      <c r="R433" s="56"/>
      <c r="S433" s="49"/>
      <c r="T433" s="59"/>
      <c r="U433" s="49"/>
      <c r="V433" s="60"/>
      <c r="W433" s="49"/>
      <c r="X433" s="60"/>
      <c r="Y433" s="49"/>
      <c r="Z433" s="49"/>
      <c r="AA433" s="49"/>
      <c r="AB433" s="49"/>
    </row>
    <row r="434" spans="1:28">
      <c r="A434" s="49"/>
      <c r="B434" s="52"/>
      <c r="C434" s="53"/>
      <c r="D434" s="54"/>
      <c r="E434" s="55"/>
      <c r="F434" s="56"/>
      <c r="G434" s="57"/>
      <c r="H434" s="57"/>
      <c r="I434" s="58"/>
      <c r="J434" s="58"/>
      <c r="K434" s="57"/>
      <c r="L434" s="57"/>
      <c r="M434" s="58"/>
      <c r="N434" s="56"/>
      <c r="O434" s="57"/>
      <c r="P434" s="57"/>
      <c r="Q434" s="58"/>
      <c r="R434" s="56"/>
      <c r="S434" s="49"/>
      <c r="T434" s="59"/>
      <c r="U434" s="49"/>
      <c r="V434" s="60"/>
      <c r="W434" s="49"/>
      <c r="X434" s="60"/>
      <c r="Y434" s="49"/>
      <c r="Z434" s="49"/>
      <c r="AA434" s="49"/>
      <c r="AB434" s="49"/>
    </row>
    <row r="435" spans="1:28">
      <c r="A435" s="49"/>
      <c r="B435" s="52"/>
      <c r="C435" s="53"/>
      <c r="D435" s="54"/>
      <c r="E435" s="55"/>
      <c r="F435" s="56"/>
      <c r="G435" s="57"/>
      <c r="H435" s="57"/>
      <c r="I435" s="58"/>
      <c r="J435" s="58"/>
      <c r="K435" s="57"/>
      <c r="L435" s="57"/>
      <c r="M435" s="58"/>
      <c r="N435" s="56"/>
      <c r="O435" s="57"/>
      <c r="P435" s="57"/>
      <c r="Q435" s="58"/>
      <c r="R435" s="56"/>
      <c r="S435" s="49"/>
      <c r="T435" s="59"/>
      <c r="U435" s="49"/>
      <c r="V435" s="60"/>
      <c r="W435" s="49"/>
      <c r="X435" s="60"/>
      <c r="Y435" s="49"/>
      <c r="Z435" s="49"/>
      <c r="AA435" s="49"/>
      <c r="AB435" s="49"/>
    </row>
    <row r="436" spans="1:28">
      <c r="A436" s="49"/>
      <c r="B436" s="52"/>
      <c r="C436" s="53"/>
      <c r="D436" s="54"/>
      <c r="E436" s="55"/>
      <c r="F436" s="56"/>
      <c r="G436" s="57"/>
      <c r="H436" s="57"/>
      <c r="I436" s="58"/>
      <c r="J436" s="58"/>
      <c r="K436" s="57"/>
      <c r="L436" s="57"/>
      <c r="M436" s="58"/>
      <c r="N436" s="56"/>
      <c r="O436" s="57"/>
      <c r="P436" s="57"/>
      <c r="Q436" s="58"/>
      <c r="R436" s="56"/>
      <c r="S436" s="49"/>
      <c r="T436" s="59"/>
      <c r="U436" s="49"/>
      <c r="V436" s="60"/>
      <c r="W436" s="49"/>
      <c r="X436" s="60"/>
      <c r="Y436" s="49"/>
      <c r="Z436" s="49"/>
      <c r="AA436" s="49"/>
      <c r="AB436" s="49"/>
    </row>
    <row r="437" spans="1:28">
      <c r="A437" s="49"/>
      <c r="B437" s="52"/>
      <c r="C437" s="53"/>
      <c r="D437" s="54"/>
      <c r="E437" s="55"/>
      <c r="F437" s="56"/>
      <c r="G437" s="57"/>
      <c r="H437" s="57"/>
      <c r="I437" s="58"/>
      <c r="J437" s="58"/>
      <c r="K437" s="57"/>
      <c r="L437" s="57"/>
      <c r="M437" s="58"/>
      <c r="N437" s="56"/>
      <c r="O437" s="57"/>
      <c r="P437" s="57"/>
      <c r="Q437" s="58"/>
      <c r="R437" s="56"/>
      <c r="S437" s="49"/>
      <c r="T437" s="59"/>
      <c r="U437" s="49"/>
      <c r="V437" s="60"/>
      <c r="W437" s="49"/>
      <c r="X437" s="60"/>
      <c r="Y437" s="49"/>
      <c r="Z437" s="49"/>
      <c r="AA437" s="49"/>
      <c r="AB437" s="49"/>
    </row>
    <row r="438" spans="1:28">
      <c r="A438" s="49"/>
      <c r="B438" s="52"/>
      <c r="C438" s="53"/>
      <c r="D438" s="54"/>
      <c r="E438" s="55"/>
      <c r="F438" s="56"/>
      <c r="G438" s="57"/>
      <c r="H438" s="57"/>
      <c r="I438" s="58"/>
      <c r="J438" s="58"/>
      <c r="K438" s="57"/>
      <c r="L438" s="57"/>
      <c r="M438" s="58"/>
      <c r="N438" s="56"/>
      <c r="O438" s="57"/>
      <c r="P438" s="57"/>
      <c r="Q438" s="58"/>
      <c r="R438" s="56"/>
      <c r="S438" s="49"/>
      <c r="T438" s="59"/>
      <c r="U438" s="49"/>
      <c r="V438" s="60"/>
      <c r="W438" s="49"/>
      <c r="X438" s="60"/>
      <c r="Y438" s="49"/>
      <c r="Z438" s="49"/>
      <c r="AA438" s="49"/>
      <c r="AB438" s="49"/>
    </row>
    <row r="439" spans="1:28">
      <c r="A439" s="49"/>
      <c r="B439" s="52"/>
      <c r="C439" s="53"/>
      <c r="D439" s="54"/>
      <c r="E439" s="55"/>
      <c r="F439" s="56"/>
      <c r="G439" s="57"/>
      <c r="H439" s="57"/>
      <c r="I439" s="58"/>
      <c r="J439" s="58"/>
      <c r="K439" s="57"/>
      <c r="L439" s="57"/>
      <c r="M439" s="58"/>
      <c r="N439" s="56"/>
      <c r="O439" s="57"/>
      <c r="P439" s="57"/>
      <c r="Q439" s="58"/>
      <c r="R439" s="56"/>
      <c r="S439" s="49"/>
      <c r="T439" s="59"/>
      <c r="U439" s="49"/>
      <c r="V439" s="60"/>
      <c r="W439" s="49"/>
      <c r="X439" s="60"/>
      <c r="Y439" s="49"/>
      <c r="Z439" s="49"/>
      <c r="AA439" s="49"/>
      <c r="AB439" s="49"/>
    </row>
    <row r="440" spans="1:28">
      <c r="A440" s="49"/>
      <c r="B440" s="52"/>
      <c r="C440" s="53"/>
      <c r="D440" s="54"/>
      <c r="E440" s="55"/>
      <c r="F440" s="56"/>
      <c r="G440" s="57"/>
      <c r="H440" s="57"/>
      <c r="I440" s="58"/>
      <c r="J440" s="58"/>
      <c r="K440" s="57"/>
      <c r="L440" s="57"/>
      <c r="M440" s="58"/>
      <c r="N440" s="56"/>
      <c r="O440" s="57"/>
      <c r="P440" s="57"/>
      <c r="Q440" s="58"/>
      <c r="R440" s="56"/>
      <c r="S440" s="49"/>
      <c r="T440" s="59"/>
      <c r="U440" s="49"/>
      <c r="V440" s="60"/>
      <c r="W440" s="49"/>
      <c r="X440" s="60"/>
      <c r="Y440" s="49"/>
      <c r="Z440" s="49"/>
      <c r="AA440" s="49"/>
      <c r="AB440" s="49"/>
    </row>
    <row r="441" spans="1:28">
      <c r="A441" s="49"/>
      <c r="B441" s="52"/>
      <c r="C441" s="53"/>
      <c r="D441" s="54"/>
      <c r="E441" s="55"/>
      <c r="F441" s="56"/>
      <c r="G441" s="57"/>
      <c r="H441" s="57"/>
      <c r="I441" s="58"/>
      <c r="J441" s="58"/>
      <c r="K441" s="57"/>
      <c r="L441" s="57"/>
      <c r="M441" s="58"/>
      <c r="N441" s="56"/>
      <c r="O441" s="57"/>
      <c r="P441" s="57"/>
      <c r="Q441" s="58"/>
      <c r="R441" s="56"/>
      <c r="S441" s="49"/>
      <c r="T441" s="59"/>
      <c r="U441" s="49"/>
      <c r="V441" s="60"/>
      <c r="W441" s="49"/>
      <c r="X441" s="60"/>
      <c r="Y441" s="49"/>
      <c r="Z441" s="49"/>
      <c r="AA441" s="49"/>
      <c r="AB441" s="49"/>
    </row>
    <row r="442" spans="1:28">
      <c r="A442" s="49"/>
      <c r="B442" s="52"/>
      <c r="C442" s="53"/>
      <c r="D442" s="54"/>
      <c r="E442" s="55"/>
      <c r="F442" s="56"/>
      <c r="G442" s="57"/>
      <c r="H442" s="57"/>
      <c r="I442" s="58"/>
      <c r="J442" s="58"/>
      <c r="K442" s="57"/>
      <c r="L442" s="57"/>
      <c r="M442" s="58"/>
      <c r="N442" s="56"/>
      <c r="O442" s="57"/>
      <c r="P442" s="57"/>
      <c r="Q442" s="58"/>
      <c r="R442" s="56"/>
      <c r="S442" s="49"/>
      <c r="T442" s="59"/>
      <c r="U442" s="49"/>
      <c r="V442" s="60"/>
      <c r="W442" s="49"/>
      <c r="X442" s="60"/>
      <c r="Y442" s="49"/>
      <c r="Z442" s="49"/>
      <c r="AA442" s="49"/>
      <c r="AB442" s="49"/>
    </row>
    <row r="443" spans="1:28">
      <c r="A443" s="49"/>
      <c r="B443" s="52"/>
      <c r="C443" s="53"/>
      <c r="D443" s="54"/>
      <c r="E443" s="55"/>
      <c r="F443" s="56"/>
      <c r="G443" s="57"/>
      <c r="H443" s="57"/>
      <c r="I443" s="58"/>
      <c r="J443" s="58"/>
      <c r="K443" s="57"/>
      <c r="L443" s="57"/>
      <c r="M443" s="58"/>
      <c r="N443" s="56"/>
      <c r="O443" s="57"/>
      <c r="P443" s="57"/>
      <c r="Q443" s="58"/>
      <c r="R443" s="56"/>
      <c r="S443" s="49"/>
      <c r="T443" s="59"/>
      <c r="U443" s="49"/>
      <c r="V443" s="60"/>
      <c r="W443" s="49"/>
      <c r="X443" s="60"/>
      <c r="Y443" s="49"/>
      <c r="Z443" s="49"/>
      <c r="AA443" s="49"/>
      <c r="AB443" s="49"/>
    </row>
    <row r="444" spans="1:28">
      <c r="A444" s="49"/>
      <c r="B444" s="52"/>
      <c r="C444" s="53"/>
      <c r="D444" s="54"/>
      <c r="E444" s="55"/>
      <c r="F444" s="56"/>
      <c r="G444" s="57"/>
      <c r="H444" s="57"/>
      <c r="I444" s="58"/>
      <c r="J444" s="58"/>
      <c r="K444" s="57"/>
      <c r="L444" s="57"/>
      <c r="M444" s="58"/>
      <c r="N444" s="56"/>
      <c r="O444" s="57"/>
      <c r="P444" s="57"/>
      <c r="Q444" s="58"/>
      <c r="R444" s="56"/>
      <c r="S444" s="49"/>
      <c r="T444" s="59"/>
      <c r="U444" s="49"/>
      <c r="V444" s="60"/>
      <c r="W444" s="49"/>
      <c r="X444" s="60"/>
      <c r="Y444" s="49"/>
      <c r="Z444" s="49"/>
      <c r="AA444" s="49"/>
      <c r="AB444" s="49"/>
    </row>
    <row r="445" spans="1:28">
      <c r="A445" s="49"/>
      <c r="B445" s="52"/>
      <c r="C445" s="53"/>
      <c r="D445" s="54"/>
      <c r="E445" s="55"/>
      <c r="F445" s="56"/>
      <c r="G445" s="57"/>
      <c r="H445" s="57"/>
      <c r="I445" s="58"/>
      <c r="J445" s="58"/>
      <c r="K445" s="57"/>
      <c r="L445" s="57"/>
      <c r="M445" s="58"/>
      <c r="N445" s="56"/>
      <c r="O445" s="57"/>
      <c r="P445" s="57"/>
      <c r="Q445" s="58"/>
      <c r="R445" s="56"/>
      <c r="S445" s="49"/>
      <c r="T445" s="59"/>
      <c r="U445" s="49"/>
      <c r="V445" s="60"/>
      <c r="W445" s="49"/>
      <c r="X445" s="60"/>
      <c r="Y445" s="49"/>
      <c r="Z445" s="49"/>
      <c r="AA445" s="49"/>
      <c r="AB445" s="49"/>
    </row>
    <row r="446" spans="1:28">
      <c r="A446" s="49"/>
      <c r="B446" s="52"/>
      <c r="C446" s="53"/>
      <c r="D446" s="54"/>
      <c r="E446" s="55"/>
      <c r="F446" s="56"/>
      <c r="G446" s="57"/>
      <c r="H446" s="57"/>
      <c r="I446" s="58"/>
      <c r="J446" s="58"/>
      <c r="K446" s="57"/>
      <c r="L446" s="57"/>
      <c r="M446" s="58"/>
      <c r="N446" s="56"/>
      <c r="O446" s="57"/>
      <c r="P446" s="57"/>
      <c r="Q446" s="58"/>
      <c r="R446" s="56"/>
      <c r="S446" s="49"/>
      <c r="T446" s="59"/>
      <c r="U446" s="49"/>
      <c r="V446" s="60"/>
      <c r="W446" s="49"/>
      <c r="X446" s="60"/>
      <c r="Y446" s="49"/>
      <c r="Z446" s="49"/>
      <c r="AA446" s="49"/>
      <c r="AB446" s="49"/>
    </row>
    <row r="447" spans="1:28">
      <c r="A447" s="49"/>
      <c r="B447" s="52"/>
      <c r="C447" s="53"/>
      <c r="D447" s="54"/>
      <c r="E447" s="55"/>
      <c r="F447" s="56"/>
      <c r="G447" s="57"/>
      <c r="H447" s="57"/>
      <c r="I447" s="58"/>
      <c r="J447" s="58"/>
      <c r="K447" s="57"/>
      <c r="L447" s="57"/>
      <c r="M447" s="58"/>
      <c r="N447" s="56"/>
      <c r="O447" s="57"/>
      <c r="P447" s="57"/>
      <c r="Q447" s="58"/>
      <c r="R447" s="56"/>
      <c r="S447" s="49"/>
      <c r="T447" s="59"/>
      <c r="U447" s="49"/>
      <c r="V447" s="60"/>
      <c r="W447" s="49"/>
      <c r="X447" s="60"/>
      <c r="Y447" s="49"/>
      <c r="Z447" s="49"/>
      <c r="AA447" s="49"/>
      <c r="AB447" s="49"/>
    </row>
    <row r="448" spans="1:28">
      <c r="A448" s="49"/>
      <c r="B448" s="52"/>
      <c r="C448" s="53"/>
      <c r="D448" s="54"/>
      <c r="E448" s="55"/>
      <c r="F448" s="56"/>
      <c r="G448" s="57"/>
      <c r="H448" s="57"/>
      <c r="I448" s="58"/>
      <c r="J448" s="58"/>
      <c r="K448" s="57"/>
      <c r="L448" s="57"/>
      <c r="M448" s="58"/>
      <c r="N448" s="56"/>
      <c r="O448" s="57"/>
      <c r="P448" s="57"/>
      <c r="Q448" s="58"/>
      <c r="R448" s="56"/>
      <c r="S448" s="49"/>
      <c r="T448" s="59"/>
      <c r="U448" s="49"/>
      <c r="V448" s="60"/>
      <c r="W448" s="49"/>
      <c r="X448" s="60"/>
      <c r="Y448" s="49"/>
      <c r="Z448" s="49"/>
      <c r="AA448" s="49"/>
      <c r="AB448" s="49"/>
    </row>
    <row r="449" spans="1:28">
      <c r="A449" s="49"/>
      <c r="B449" s="52"/>
      <c r="C449" s="53"/>
      <c r="D449" s="54"/>
      <c r="E449" s="55"/>
      <c r="F449" s="56"/>
      <c r="G449" s="57"/>
      <c r="H449" s="57"/>
      <c r="I449" s="58"/>
      <c r="J449" s="58"/>
      <c r="K449" s="57"/>
      <c r="L449" s="57"/>
      <c r="M449" s="58"/>
      <c r="N449" s="56"/>
      <c r="O449" s="57"/>
      <c r="P449" s="57"/>
      <c r="Q449" s="58"/>
      <c r="R449" s="56"/>
      <c r="S449" s="49"/>
      <c r="T449" s="59"/>
      <c r="U449" s="49"/>
      <c r="V449" s="60"/>
      <c r="W449" s="49"/>
      <c r="X449" s="60"/>
      <c r="Y449" s="49"/>
      <c r="Z449" s="49"/>
      <c r="AA449" s="49"/>
      <c r="AB449" s="49"/>
    </row>
    <row r="450" spans="1:28">
      <c r="A450" s="49"/>
      <c r="B450" s="52"/>
      <c r="C450" s="53"/>
      <c r="D450" s="54"/>
      <c r="E450" s="55"/>
      <c r="F450" s="56"/>
      <c r="G450" s="57"/>
      <c r="H450" s="57"/>
      <c r="I450" s="58"/>
      <c r="J450" s="58"/>
      <c r="K450" s="57"/>
      <c r="L450" s="57"/>
      <c r="M450" s="58"/>
      <c r="N450" s="56"/>
      <c r="O450" s="57"/>
      <c r="P450" s="57"/>
      <c r="Q450" s="58"/>
      <c r="R450" s="56"/>
      <c r="S450" s="49"/>
      <c r="T450" s="59"/>
      <c r="U450" s="49"/>
      <c r="V450" s="60"/>
      <c r="W450" s="49"/>
      <c r="X450" s="60"/>
      <c r="Y450" s="49"/>
      <c r="Z450" s="49"/>
      <c r="AA450" s="49"/>
      <c r="AB450" s="49"/>
    </row>
    <row r="451" spans="1:28">
      <c r="A451" s="49"/>
      <c r="B451" s="52"/>
      <c r="C451" s="53"/>
      <c r="D451" s="54"/>
      <c r="E451" s="55"/>
      <c r="F451" s="56"/>
      <c r="G451" s="57"/>
      <c r="H451" s="57"/>
      <c r="I451" s="58"/>
      <c r="J451" s="58"/>
      <c r="K451" s="57"/>
      <c r="L451" s="57"/>
      <c r="M451" s="58"/>
      <c r="N451" s="56"/>
      <c r="O451" s="57"/>
      <c r="P451" s="57"/>
      <c r="Q451" s="58"/>
      <c r="R451" s="56"/>
      <c r="S451" s="49"/>
      <c r="T451" s="59"/>
      <c r="U451" s="49"/>
      <c r="V451" s="60"/>
      <c r="W451" s="49"/>
      <c r="X451" s="60"/>
      <c r="Y451" s="49"/>
      <c r="Z451" s="49"/>
      <c r="AA451" s="49"/>
      <c r="AB451" s="49"/>
    </row>
    <row r="452" spans="1:28">
      <c r="A452" s="49"/>
      <c r="B452" s="52"/>
      <c r="C452" s="53"/>
      <c r="D452" s="54"/>
      <c r="E452" s="55"/>
      <c r="F452" s="56"/>
      <c r="G452" s="57"/>
      <c r="H452" s="57"/>
      <c r="I452" s="58"/>
      <c r="J452" s="58"/>
      <c r="K452" s="57"/>
      <c r="L452" s="57"/>
      <c r="M452" s="58"/>
      <c r="N452" s="56"/>
      <c r="O452" s="57"/>
      <c r="P452" s="57"/>
      <c r="Q452" s="58"/>
      <c r="R452" s="56"/>
      <c r="S452" s="49"/>
      <c r="T452" s="59"/>
      <c r="U452" s="49"/>
      <c r="V452" s="60"/>
      <c r="W452" s="49"/>
      <c r="X452" s="60"/>
      <c r="Y452" s="49"/>
      <c r="Z452" s="49"/>
      <c r="AA452" s="49"/>
      <c r="AB452" s="49"/>
    </row>
    <row r="453" spans="1:28">
      <c r="A453" s="49"/>
      <c r="B453" s="52"/>
      <c r="C453" s="53"/>
      <c r="D453" s="54"/>
      <c r="E453" s="55"/>
      <c r="F453" s="56"/>
      <c r="G453" s="57"/>
      <c r="H453" s="57"/>
      <c r="I453" s="58"/>
      <c r="J453" s="58"/>
      <c r="K453" s="57"/>
      <c r="L453" s="57"/>
      <c r="M453" s="58"/>
      <c r="N453" s="56"/>
      <c r="O453" s="57"/>
      <c r="P453" s="57"/>
      <c r="Q453" s="58"/>
      <c r="R453" s="56"/>
      <c r="S453" s="49"/>
      <c r="T453" s="59"/>
      <c r="U453" s="49"/>
      <c r="V453" s="60"/>
      <c r="W453" s="49"/>
      <c r="X453" s="60"/>
      <c r="Y453" s="49"/>
      <c r="Z453" s="49"/>
      <c r="AA453" s="49"/>
      <c r="AB453" s="49"/>
    </row>
    <row r="454" spans="1:28">
      <c r="A454" s="49"/>
      <c r="B454" s="52"/>
      <c r="C454" s="53"/>
      <c r="D454" s="54"/>
      <c r="E454" s="55"/>
      <c r="F454" s="56"/>
      <c r="G454" s="57"/>
      <c r="H454" s="57"/>
      <c r="I454" s="58"/>
      <c r="J454" s="58"/>
      <c r="K454" s="57"/>
      <c r="L454" s="57"/>
      <c r="M454" s="58"/>
      <c r="N454" s="56"/>
      <c r="O454" s="57"/>
      <c r="P454" s="57"/>
      <c r="Q454" s="58"/>
      <c r="R454" s="56"/>
      <c r="S454" s="49"/>
      <c r="T454" s="59"/>
      <c r="U454" s="49"/>
      <c r="V454" s="60"/>
      <c r="W454" s="49"/>
      <c r="X454" s="60"/>
      <c r="Y454" s="49"/>
      <c r="Z454" s="49"/>
      <c r="AA454" s="49"/>
      <c r="AB454" s="49"/>
    </row>
    <row r="455" spans="1:28">
      <c r="A455" s="49"/>
      <c r="B455" s="52"/>
      <c r="C455" s="53"/>
      <c r="D455" s="54"/>
      <c r="E455" s="55"/>
      <c r="F455" s="56"/>
      <c r="G455" s="57"/>
      <c r="H455" s="57"/>
      <c r="I455" s="58"/>
      <c r="J455" s="58"/>
      <c r="K455" s="57"/>
      <c r="L455" s="57"/>
      <c r="M455" s="58"/>
      <c r="N455" s="56"/>
      <c r="O455" s="57"/>
      <c r="P455" s="57"/>
      <c r="Q455" s="58"/>
      <c r="R455" s="56"/>
      <c r="S455" s="49"/>
      <c r="T455" s="59"/>
      <c r="U455" s="49"/>
      <c r="V455" s="60"/>
      <c r="W455" s="49"/>
      <c r="X455" s="60"/>
      <c r="Y455" s="49"/>
      <c r="Z455" s="49"/>
      <c r="AA455" s="49"/>
      <c r="AB455" s="49"/>
    </row>
    <row r="456" spans="1:28">
      <c r="A456" s="49"/>
      <c r="B456" s="52"/>
      <c r="C456" s="53"/>
      <c r="D456" s="54"/>
      <c r="E456" s="55"/>
      <c r="F456" s="56"/>
      <c r="G456" s="57"/>
      <c r="H456" s="57"/>
      <c r="I456" s="58"/>
      <c r="J456" s="58"/>
      <c r="K456" s="57"/>
      <c r="L456" s="57"/>
      <c r="M456" s="58"/>
      <c r="N456" s="56"/>
      <c r="O456" s="57"/>
      <c r="P456" s="57"/>
      <c r="Q456" s="58"/>
      <c r="R456" s="56"/>
      <c r="S456" s="49"/>
      <c r="T456" s="59"/>
      <c r="U456" s="49"/>
      <c r="V456" s="60"/>
      <c r="W456" s="49"/>
      <c r="X456" s="60"/>
      <c r="Y456" s="49"/>
      <c r="Z456" s="49"/>
      <c r="AA456" s="49"/>
      <c r="AB456" s="49"/>
    </row>
    <row r="457" spans="1:28">
      <c r="A457" s="49"/>
      <c r="B457" s="52"/>
      <c r="C457" s="53"/>
      <c r="D457" s="54"/>
      <c r="E457" s="55"/>
      <c r="F457" s="56"/>
      <c r="G457" s="57"/>
      <c r="H457" s="57"/>
      <c r="I457" s="58"/>
      <c r="J457" s="58"/>
      <c r="K457" s="57"/>
      <c r="L457" s="57"/>
      <c r="M457" s="58"/>
      <c r="N457" s="56"/>
      <c r="O457" s="57"/>
      <c r="P457" s="57"/>
      <c r="Q457" s="58"/>
      <c r="R457" s="56"/>
      <c r="S457" s="49"/>
      <c r="T457" s="59"/>
      <c r="U457" s="49"/>
      <c r="V457" s="60"/>
      <c r="W457" s="49"/>
      <c r="X457" s="60"/>
      <c r="Y457" s="49"/>
      <c r="Z457" s="49"/>
      <c r="AA457" s="49"/>
      <c r="AB457" s="49"/>
    </row>
    <row r="458" spans="1:28">
      <c r="A458" s="49"/>
      <c r="B458" s="52"/>
      <c r="C458" s="53"/>
      <c r="D458" s="54"/>
      <c r="E458" s="55"/>
      <c r="F458" s="56"/>
      <c r="G458" s="57"/>
      <c r="H458" s="57"/>
      <c r="I458" s="58"/>
      <c r="J458" s="58"/>
      <c r="K458" s="57"/>
      <c r="L458" s="57"/>
      <c r="M458" s="58"/>
      <c r="N458" s="56"/>
      <c r="O458" s="57"/>
      <c r="P458" s="57"/>
      <c r="Q458" s="58"/>
      <c r="R458" s="56"/>
      <c r="S458" s="49"/>
      <c r="T458" s="59"/>
      <c r="U458" s="49"/>
      <c r="V458" s="60"/>
      <c r="W458" s="49"/>
      <c r="X458" s="60"/>
      <c r="Y458" s="49"/>
      <c r="Z458" s="49"/>
      <c r="AA458" s="49"/>
      <c r="AB458" s="49"/>
    </row>
    <row r="459" spans="1:28">
      <c r="A459" s="49"/>
      <c r="B459" s="52"/>
      <c r="C459" s="53"/>
      <c r="D459" s="54"/>
      <c r="E459" s="55"/>
      <c r="F459" s="56"/>
      <c r="G459" s="57"/>
      <c r="H459" s="57"/>
      <c r="I459" s="58"/>
      <c r="J459" s="58"/>
      <c r="K459" s="57"/>
      <c r="L459" s="57"/>
      <c r="M459" s="58"/>
      <c r="N459" s="56"/>
      <c r="O459" s="57"/>
      <c r="P459" s="57"/>
      <c r="Q459" s="58"/>
      <c r="R459" s="56"/>
      <c r="S459" s="49"/>
      <c r="T459" s="59"/>
      <c r="U459" s="49"/>
      <c r="V459" s="60"/>
      <c r="W459" s="49"/>
      <c r="X459" s="60"/>
      <c r="Y459" s="49"/>
      <c r="Z459" s="49"/>
      <c r="AA459" s="49"/>
      <c r="AB459" s="49"/>
    </row>
    <row r="460" spans="1:28">
      <c r="A460" s="49"/>
      <c r="B460" s="52"/>
      <c r="C460" s="53"/>
      <c r="D460" s="54"/>
      <c r="E460" s="55"/>
      <c r="F460" s="56"/>
      <c r="G460" s="57"/>
      <c r="H460" s="57"/>
      <c r="I460" s="58"/>
      <c r="J460" s="58"/>
      <c r="K460" s="57"/>
      <c r="L460" s="57"/>
      <c r="M460" s="58"/>
      <c r="N460" s="56"/>
      <c r="O460" s="57"/>
      <c r="P460" s="57"/>
      <c r="Q460" s="58"/>
      <c r="R460" s="56"/>
      <c r="S460" s="49"/>
      <c r="T460" s="59"/>
      <c r="U460" s="49"/>
      <c r="V460" s="60"/>
      <c r="W460" s="49"/>
      <c r="X460" s="60"/>
      <c r="Y460" s="49"/>
      <c r="Z460" s="49"/>
      <c r="AA460" s="49"/>
      <c r="AB460" s="49"/>
    </row>
    <row r="461" spans="1:28">
      <c r="A461" s="49"/>
      <c r="B461" s="52"/>
      <c r="C461" s="53"/>
      <c r="D461" s="54"/>
      <c r="E461" s="55"/>
      <c r="F461" s="56"/>
      <c r="G461" s="57"/>
      <c r="H461" s="57"/>
      <c r="I461" s="58"/>
      <c r="J461" s="58"/>
      <c r="K461" s="57"/>
      <c r="L461" s="57"/>
      <c r="M461" s="58"/>
      <c r="N461" s="56"/>
      <c r="O461" s="57"/>
      <c r="P461" s="57"/>
      <c r="Q461" s="58"/>
      <c r="R461" s="56"/>
      <c r="S461" s="49"/>
      <c r="T461" s="59"/>
      <c r="U461" s="49"/>
      <c r="V461" s="60"/>
      <c r="W461" s="49"/>
      <c r="X461" s="60"/>
      <c r="Y461" s="49"/>
      <c r="Z461" s="49"/>
      <c r="AA461" s="49"/>
      <c r="AB461" s="49"/>
    </row>
    <row r="462" spans="1:28">
      <c r="A462" s="49"/>
      <c r="B462" s="52"/>
      <c r="C462" s="53"/>
      <c r="D462" s="54"/>
      <c r="E462" s="55"/>
      <c r="F462" s="56"/>
      <c r="G462" s="57"/>
      <c r="H462" s="57"/>
      <c r="I462" s="58"/>
      <c r="J462" s="58"/>
      <c r="K462" s="57"/>
      <c r="L462" s="57"/>
      <c r="M462" s="58"/>
      <c r="N462" s="56"/>
      <c r="O462" s="57"/>
      <c r="P462" s="57"/>
      <c r="Q462" s="58"/>
      <c r="R462" s="56"/>
      <c r="S462" s="49"/>
      <c r="T462" s="59"/>
      <c r="U462" s="49"/>
      <c r="V462" s="60"/>
      <c r="W462" s="49"/>
      <c r="X462" s="60"/>
      <c r="Y462" s="49"/>
      <c r="Z462" s="49"/>
      <c r="AA462" s="49"/>
      <c r="AB462" s="49"/>
    </row>
    <row r="463" spans="1:28">
      <c r="A463" s="49"/>
      <c r="B463" s="52"/>
      <c r="C463" s="53"/>
      <c r="D463" s="54"/>
      <c r="E463" s="55"/>
      <c r="F463" s="56"/>
      <c r="G463" s="57"/>
      <c r="H463" s="57"/>
      <c r="I463" s="58"/>
      <c r="J463" s="58"/>
      <c r="K463" s="57"/>
      <c r="L463" s="57"/>
      <c r="M463" s="58"/>
      <c r="N463" s="56"/>
      <c r="O463" s="57"/>
      <c r="P463" s="57"/>
      <c r="Q463" s="58"/>
      <c r="R463" s="56"/>
      <c r="S463" s="49"/>
      <c r="T463" s="59"/>
      <c r="U463" s="49"/>
      <c r="V463" s="60"/>
      <c r="W463" s="49"/>
      <c r="X463" s="60"/>
      <c r="Y463" s="49"/>
      <c r="Z463" s="49"/>
      <c r="AA463" s="49"/>
      <c r="AB463" s="49"/>
    </row>
    <row r="464" spans="1:28">
      <c r="A464" s="49"/>
      <c r="B464" s="52"/>
      <c r="C464" s="53"/>
      <c r="D464" s="54"/>
      <c r="E464" s="55"/>
      <c r="F464" s="56"/>
      <c r="G464" s="57"/>
      <c r="H464" s="57"/>
      <c r="I464" s="58"/>
      <c r="J464" s="58"/>
      <c r="K464" s="57"/>
      <c r="L464" s="57"/>
      <c r="M464" s="58"/>
      <c r="N464" s="56"/>
      <c r="O464" s="57"/>
      <c r="P464" s="57"/>
      <c r="Q464" s="58"/>
      <c r="R464" s="56"/>
      <c r="S464" s="49"/>
      <c r="T464" s="59"/>
      <c r="U464" s="49"/>
      <c r="V464" s="60"/>
      <c r="W464" s="49"/>
      <c r="X464" s="60"/>
      <c r="Y464" s="49"/>
      <c r="Z464" s="49"/>
      <c r="AA464" s="49"/>
      <c r="AB464" s="49"/>
    </row>
    <row r="465" spans="1:28">
      <c r="A465" s="49"/>
      <c r="B465" s="52"/>
      <c r="C465" s="53"/>
      <c r="D465" s="54"/>
      <c r="E465" s="55"/>
      <c r="F465" s="56"/>
      <c r="G465" s="57"/>
      <c r="H465" s="57"/>
      <c r="I465" s="58"/>
      <c r="J465" s="58"/>
      <c r="K465" s="57"/>
      <c r="L465" s="57"/>
      <c r="M465" s="58"/>
      <c r="N465" s="56"/>
      <c r="O465" s="57"/>
      <c r="P465" s="57"/>
      <c r="Q465" s="58"/>
      <c r="R465" s="56"/>
      <c r="S465" s="49"/>
      <c r="T465" s="59"/>
      <c r="U465" s="49"/>
      <c r="V465" s="60"/>
      <c r="W465" s="49"/>
      <c r="X465" s="60"/>
      <c r="Y465" s="49"/>
      <c r="Z465" s="49"/>
      <c r="AA465" s="49"/>
      <c r="AB465" s="49"/>
    </row>
    <row r="466" spans="1:28">
      <c r="A466" s="49"/>
      <c r="B466" s="52"/>
      <c r="C466" s="53"/>
      <c r="D466" s="54"/>
      <c r="E466" s="55"/>
      <c r="F466" s="56"/>
      <c r="G466" s="57"/>
      <c r="H466" s="57"/>
      <c r="I466" s="58"/>
      <c r="J466" s="58"/>
      <c r="K466" s="57"/>
      <c r="L466" s="57"/>
      <c r="M466" s="58"/>
      <c r="N466" s="56"/>
      <c r="O466" s="57"/>
      <c r="P466" s="57"/>
      <c r="Q466" s="58"/>
      <c r="R466" s="56"/>
      <c r="S466" s="49"/>
      <c r="T466" s="59"/>
      <c r="U466" s="49"/>
      <c r="V466" s="60"/>
      <c r="W466" s="49"/>
      <c r="X466" s="60"/>
      <c r="Y466" s="49"/>
      <c r="Z466" s="49"/>
      <c r="AA466" s="49"/>
      <c r="AB466" s="49"/>
    </row>
    <row r="467" spans="1:28">
      <c r="A467" s="49"/>
      <c r="B467" s="52"/>
      <c r="C467" s="53"/>
      <c r="D467" s="54"/>
      <c r="E467" s="55"/>
      <c r="F467" s="56"/>
      <c r="G467" s="57"/>
      <c r="H467" s="57"/>
      <c r="I467" s="58"/>
      <c r="J467" s="58"/>
      <c r="K467" s="57"/>
      <c r="L467" s="57"/>
      <c r="M467" s="58"/>
      <c r="N467" s="56"/>
      <c r="O467" s="57"/>
      <c r="P467" s="57"/>
      <c r="Q467" s="58"/>
      <c r="R467" s="56"/>
      <c r="S467" s="49"/>
      <c r="T467" s="59"/>
      <c r="U467" s="49"/>
      <c r="V467" s="60"/>
      <c r="W467" s="49"/>
      <c r="X467" s="60"/>
      <c r="Y467" s="49"/>
      <c r="Z467" s="49"/>
      <c r="AA467" s="49"/>
      <c r="AB467" s="49"/>
    </row>
    <row r="468" spans="1:28">
      <c r="A468" s="49"/>
      <c r="B468" s="52"/>
      <c r="C468" s="53"/>
      <c r="D468" s="54"/>
      <c r="E468" s="55"/>
      <c r="F468" s="56"/>
      <c r="G468" s="57"/>
      <c r="H468" s="57"/>
      <c r="I468" s="58"/>
      <c r="J468" s="58"/>
      <c r="K468" s="57"/>
      <c r="L468" s="57"/>
      <c r="M468" s="58"/>
      <c r="N468" s="56"/>
      <c r="O468" s="57"/>
      <c r="P468" s="57"/>
      <c r="Q468" s="58"/>
      <c r="R468" s="56"/>
      <c r="S468" s="49"/>
      <c r="T468" s="59"/>
      <c r="U468" s="49"/>
      <c r="V468" s="60"/>
      <c r="W468" s="49"/>
      <c r="X468" s="60"/>
      <c r="Y468" s="49"/>
      <c r="Z468" s="49"/>
      <c r="AA468" s="49"/>
      <c r="AB468" s="49"/>
    </row>
    <row r="469" spans="1:28">
      <c r="A469" s="49"/>
      <c r="B469" s="52"/>
      <c r="C469" s="53"/>
      <c r="D469" s="54"/>
      <c r="E469" s="55"/>
      <c r="F469" s="56"/>
      <c r="G469" s="57"/>
      <c r="H469" s="57"/>
      <c r="I469" s="58"/>
      <c r="J469" s="58"/>
      <c r="K469" s="57"/>
      <c r="L469" s="57"/>
      <c r="M469" s="58"/>
      <c r="N469" s="56"/>
      <c r="O469" s="57"/>
      <c r="P469" s="57"/>
      <c r="Q469" s="58"/>
      <c r="R469" s="56"/>
      <c r="S469" s="49"/>
      <c r="T469" s="59"/>
      <c r="U469" s="49"/>
      <c r="V469" s="60"/>
      <c r="W469" s="49"/>
      <c r="X469" s="60"/>
      <c r="Y469" s="49"/>
      <c r="Z469" s="49"/>
      <c r="AA469" s="49"/>
      <c r="AB469" s="49"/>
    </row>
    <row r="470" spans="1:28">
      <c r="A470" s="49"/>
      <c r="B470" s="52"/>
      <c r="C470" s="53"/>
      <c r="D470" s="54"/>
      <c r="E470" s="55"/>
      <c r="F470" s="56"/>
      <c r="G470" s="57"/>
      <c r="H470" s="57"/>
      <c r="I470" s="58"/>
      <c r="J470" s="58"/>
      <c r="K470" s="57"/>
      <c r="L470" s="57"/>
      <c r="M470" s="58"/>
      <c r="N470" s="56"/>
      <c r="O470" s="57"/>
      <c r="P470" s="57"/>
      <c r="Q470" s="58"/>
      <c r="R470" s="56"/>
      <c r="S470" s="49"/>
      <c r="T470" s="59"/>
      <c r="U470" s="49"/>
      <c r="V470" s="60"/>
      <c r="W470" s="49"/>
      <c r="X470" s="60"/>
      <c r="Y470" s="49"/>
      <c r="Z470" s="49"/>
      <c r="AA470" s="49"/>
      <c r="AB470" s="49"/>
    </row>
    <row r="471" spans="1:28">
      <c r="A471" s="49"/>
      <c r="B471" s="52"/>
      <c r="C471" s="53"/>
      <c r="D471" s="54"/>
      <c r="E471" s="55"/>
      <c r="F471" s="56"/>
      <c r="G471" s="57"/>
      <c r="H471" s="57"/>
      <c r="I471" s="58"/>
      <c r="J471" s="58"/>
      <c r="K471" s="57"/>
      <c r="L471" s="57"/>
      <c r="M471" s="58"/>
      <c r="N471" s="56"/>
      <c r="O471" s="57"/>
      <c r="P471" s="57"/>
      <c r="Q471" s="58"/>
      <c r="R471" s="56"/>
      <c r="S471" s="49"/>
      <c r="T471" s="59"/>
      <c r="U471" s="49"/>
      <c r="V471" s="60"/>
      <c r="W471" s="49"/>
      <c r="X471" s="60"/>
      <c r="Y471" s="49"/>
      <c r="Z471" s="49"/>
      <c r="AA471" s="49"/>
      <c r="AB471" s="49"/>
    </row>
    <row r="472" spans="1:28">
      <c r="A472" s="49"/>
      <c r="B472" s="52"/>
      <c r="C472" s="53"/>
      <c r="D472" s="54"/>
      <c r="E472" s="55"/>
      <c r="F472" s="56"/>
      <c r="G472" s="57"/>
      <c r="H472" s="57"/>
      <c r="I472" s="58"/>
      <c r="J472" s="58"/>
      <c r="K472" s="57"/>
      <c r="L472" s="57"/>
      <c r="M472" s="58"/>
      <c r="N472" s="56"/>
      <c r="O472" s="57"/>
      <c r="P472" s="57"/>
      <c r="Q472" s="58"/>
      <c r="R472" s="56"/>
      <c r="S472" s="49"/>
      <c r="T472" s="59"/>
      <c r="U472" s="49"/>
      <c r="V472" s="60"/>
      <c r="W472" s="49"/>
      <c r="X472" s="60"/>
      <c r="Y472" s="49"/>
      <c r="Z472" s="49"/>
      <c r="AA472" s="49"/>
      <c r="AB472" s="49"/>
    </row>
    <row r="473" spans="1:28">
      <c r="A473" s="49"/>
      <c r="B473" s="52"/>
      <c r="C473" s="53"/>
      <c r="D473" s="54"/>
      <c r="E473" s="55"/>
      <c r="F473" s="56"/>
      <c r="G473" s="57"/>
      <c r="H473" s="57"/>
      <c r="I473" s="58"/>
      <c r="J473" s="58"/>
      <c r="K473" s="57"/>
      <c r="L473" s="57"/>
      <c r="M473" s="58"/>
      <c r="N473" s="56"/>
      <c r="O473" s="57"/>
      <c r="P473" s="57"/>
      <c r="Q473" s="58"/>
      <c r="R473" s="56"/>
      <c r="S473" s="49"/>
      <c r="T473" s="59"/>
      <c r="U473" s="49"/>
      <c r="V473" s="60"/>
      <c r="W473" s="49"/>
      <c r="X473" s="60"/>
      <c r="Y473" s="49"/>
      <c r="Z473" s="49"/>
      <c r="AA473" s="49"/>
      <c r="AB473" s="49"/>
    </row>
    <row r="474" spans="1:28">
      <c r="A474" s="49"/>
      <c r="B474" s="52"/>
      <c r="C474" s="53"/>
      <c r="D474" s="54"/>
      <c r="E474" s="55"/>
      <c r="F474" s="56"/>
      <c r="G474" s="57"/>
      <c r="H474" s="57"/>
      <c r="I474" s="58"/>
      <c r="J474" s="58"/>
      <c r="K474" s="57"/>
      <c r="L474" s="57"/>
      <c r="M474" s="58"/>
      <c r="N474" s="56"/>
      <c r="O474" s="57"/>
      <c r="P474" s="57"/>
      <c r="Q474" s="58"/>
      <c r="R474" s="56"/>
      <c r="S474" s="49"/>
      <c r="T474" s="59"/>
      <c r="U474" s="49"/>
      <c r="V474" s="60"/>
      <c r="W474" s="49"/>
      <c r="X474" s="60"/>
      <c r="Y474" s="49"/>
      <c r="Z474" s="49"/>
      <c r="AA474" s="49"/>
      <c r="AB474" s="49"/>
    </row>
    <row r="475" spans="1:28">
      <c r="A475" s="49"/>
      <c r="B475" s="52"/>
      <c r="C475" s="53"/>
      <c r="D475" s="54"/>
      <c r="E475" s="55"/>
      <c r="F475" s="56"/>
      <c r="G475" s="57"/>
      <c r="H475" s="57"/>
      <c r="I475" s="58"/>
      <c r="J475" s="58"/>
      <c r="K475" s="57"/>
      <c r="L475" s="57"/>
      <c r="M475" s="58"/>
      <c r="N475" s="56"/>
      <c r="O475" s="57"/>
      <c r="P475" s="57"/>
      <c r="Q475" s="58"/>
      <c r="R475" s="56"/>
      <c r="S475" s="49"/>
      <c r="T475" s="59"/>
      <c r="U475" s="49"/>
      <c r="V475" s="60"/>
      <c r="W475" s="49"/>
      <c r="X475" s="60"/>
      <c r="Y475" s="49"/>
      <c r="Z475" s="49"/>
      <c r="AA475" s="49"/>
      <c r="AB475" s="49"/>
    </row>
    <row r="476" spans="1:28">
      <c r="A476" s="49"/>
      <c r="B476" s="52"/>
      <c r="C476" s="53"/>
      <c r="D476" s="54"/>
      <c r="E476" s="55"/>
      <c r="F476" s="56"/>
      <c r="G476" s="57"/>
      <c r="H476" s="57"/>
      <c r="I476" s="58"/>
      <c r="J476" s="58"/>
      <c r="K476" s="57"/>
      <c r="L476" s="57"/>
      <c r="M476" s="58"/>
      <c r="N476" s="56"/>
      <c r="O476" s="57"/>
      <c r="P476" s="57"/>
      <c r="Q476" s="58"/>
      <c r="R476" s="56"/>
      <c r="S476" s="49"/>
      <c r="T476" s="59"/>
      <c r="U476" s="49"/>
      <c r="V476" s="60"/>
      <c r="W476" s="49"/>
      <c r="X476" s="60"/>
      <c r="Y476" s="49"/>
      <c r="Z476" s="49"/>
      <c r="AA476" s="49"/>
      <c r="AB476" s="49"/>
    </row>
    <row r="477" spans="1:28">
      <c r="A477" s="49"/>
      <c r="B477" s="52"/>
      <c r="C477" s="53"/>
      <c r="D477" s="54"/>
      <c r="E477" s="55"/>
      <c r="F477" s="56"/>
      <c r="G477" s="57"/>
      <c r="H477" s="57"/>
      <c r="I477" s="58"/>
      <c r="J477" s="58"/>
      <c r="K477" s="57"/>
      <c r="L477" s="57"/>
      <c r="M477" s="58"/>
      <c r="N477" s="56"/>
      <c r="O477" s="57"/>
      <c r="P477" s="57"/>
      <c r="Q477" s="58"/>
      <c r="R477" s="56"/>
      <c r="S477" s="49"/>
      <c r="T477" s="59"/>
      <c r="U477" s="49"/>
      <c r="V477" s="60"/>
      <c r="W477" s="49"/>
      <c r="X477" s="60"/>
      <c r="Y477" s="49"/>
      <c r="Z477" s="49"/>
      <c r="AA477" s="49"/>
      <c r="AB477" s="49"/>
    </row>
    <row r="478" spans="1:28">
      <c r="A478" s="49"/>
      <c r="B478" s="52"/>
      <c r="C478" s="53"/>
      <c r="D478" s="54"/>
      <c r="E478" s="55"/>
      <c r="F478" s="56"/>
      <c r="G478" s="57"/>
      <c r="H478" s="57"/>
      <c r="I478" s="58"/>
      <c r="J478" s="58"/>
      <c r="K478" s="57"/>
      <c r="L478" s="57"/>
      <c r="M478" s="58"/>
      <c r="N478" s="56"/>
      <c r="O478" s="57"/>
      <c r="P478" s="57"/>
      <c r="Q478" s="58"/>
      <c r="R478" s="56"/>
      <c r="S478" s="49"/>
      <c r="T478" s="59"/>
      <c r="U478" s="49"/>
      <c r="V478" s="60"/>
      <c r="W478" s="49"/>
      <c r="X478" s="60"/>
      <c r="Y478" s="49"/>
      <c r="Z478" s="49"/>
      <c r="AA478" s="49"/>
      <c r="AB478" s="49"/>
    </row>
    <row r="479" spans="1:28">
      <c r="A479" s="49"/>
      <c r="B479" s="52"/>
      <c r="C479" s="53"/>
      <c r="D479" s="54"/>
      <c r="E479" s="55"/>
      <c r="F479" s="56"/>
      <c r="G479" s="57"/>
      <c r="H479" s="57"/>
      <c r="I479" s="58"/>
      <c r="J479" s="58"/>
      <c r="K479" s="57"/>
      <c r="L479" s="57"/>
      <c r="M479" s="58"/>
      <c r="N479" s="56"/>
      <c r="O479" s="57"/>
      <c r="P479" s="57"/>
      <c r="Q479" s="58"/>
      <c r="R479" s="56"/>
      <c r="S479" s="49"/>
      <c r="T479" s="59"/>
      <c r="U479" s="49"/>
      <c r="V479" s="60"/>
      <c r="W479" s="49"/>
      <c r="X479" s="60"/>
      <c r="Y479" s="49"/>
      <c r="Z479" s="49"/>
      <c r="AA479" s="49"/>
      <c r="AB479" s="49"/>
    </row>
    <row r="480" spans="1:28">
      <c r="A480" s="49"/>
      <c r="B480" s="52"/>
      <c r="C480" s="53"/>
      <c r="D480" s="54"/>
      <c r="E480" s="55"/>
      <c r="F480" s="56"/>
      <c r="G480" s="57"/>
      <c r="H480" s="57"/>
      <c r="I480" s="58"/>
      <c r="J480" s="58"/>
      <c r="K480" s="57"/>
      <c r="L480" s="57"/>
      <c r="M480" s="58"/>
      <c r="N480" s="56"/>
      <c r="O480" s="57"/>
      <c r="P480" s="57"/>
      <c r="Q480" s="58"/>
      <c r="R480" s="56"/>
      <c r="S480" s="49"/>
      <c r="T480" s="59"/>
      <c r="U480" s="49"/>
      <c r="V480" s="60"/>
      <c r="W480" s="49"/>
      <c r="X480" s="60"/>
      <c r="Y480" s="49"/>
      <c r="Z480" s="49"/>
      <c r="AA480" s="49"/>
      <c r="AB480" s="49"/>
    </row>
    <row r="481" spans="1:28">
      <c r="A481" s="49"/>
      <c r="B481" s="52"/>
      <c r="C481" s="53"/>
      <c r="D481" s="54"/>
      <c r="E481" s="55"/>
      <c r="F481" s="56"/>
      <c r="G481" s="57"/>
      <c r="H481" s="57"/>
      <c r="I481" s="58"/>
      <c r="J481" s="58"/>
      <c r="K481" s="57"/>
      <c r="L481" s="57"/>
      <c r="M481" s="58"/>
      <c r="N481" s="56"/>
      <c r="O481" s="57"/>
      <c r="P481" s="57"/>
      <c r="Q481" s="58"/>
      <c r="R481" s="56"/>
      <c r="S481" s="49"/>
      <c r="T481" s="59"/>
      <c r="U481" s="49"/>
      <c r="V481" s="60"/>
      <c r="W481" s="49"/>
      <c r="X481" s="60"/>
      <c r="Y481" s="49"/>
      <c r="Z481" s="49"/>
      <c r="AA481" s="49"/>
      <c r="AB481" s="49"/>
    </row>
    <row r="482" spans="1:28">
      <c r="A482" s="49"/>
      <c r="B482" s="52"/>
      <c r="C482" s="53"/>
      <c r="D482" s="54"/>
      <c r="E482" s="55"/>
      <c r="F482" s="56"/>
      <c r="G482" s="57"/>
      <c r="H482" s="57"/>
      <c r="I482" s="58"/>
      <c r="J482" s="58"/>
      <c r="K482" s="57"/>
      <c r="L482" s="57"/>
      <c r="M482" s="58"/>
      <c r="N482" s="56"/>
      <c r="O482" s="57"/>
      <c r="P482" s="57"/>
      <c r="Q482" s="58"/>
      <c r="R482" s="56"/>
      <c r="S482" s="49"/>
      <c r="T482" s="59"/>
      <c r="U482" s="49"/>
      <c r="V482" s="60"/>
      <c r="W482" s="49"/>
      <c r="X482" s="60"/>
      <c r="Y482" s="49"/>
      <c r="Z482" s="49"/>
      <c r="AA482" s="49"/>
      <c r="AB482" s="49"/>
    </row>
    <row r="483" spans="1:28">
      <c r="A483" s="49"/>
      <c r="B483" s="52"/>
      <c r="C483" s="53"/>
      <c r="D483" s="54"/>
      <c r="E483" s="55"/>
      <c r="F483" s="56"/>
      <c r="G483" s="57"/>
      <c r="H483" s="57"/>
      <c r="I483" s="58"/>
      <c r="J483" s="58"/>
      <c r="K483" s="57"/>
      <c r="L483" s="57"/>
      <c r="M483" s="58"/>
      <c r="N483" s="56"/>
      <c r="O483" s="57"/>
      <c r="P483" s="57"/>
      <c r="Q483" s="58"/>
      <c r="R483" s="56"/>
      <c r="S483" s="49"/>
      <c r="T483" s="59"/>
      <c r="U483" s="49"/>
      <c r="V483" s="60"/>
      <c r="W483" s="49"/>
      <c r="X483" s="60"/>
      <c r="Y483" s="49"/>
      <c r="Z483" s="49"/>
      <c r="AA483" s="49"/>
      <c r="AB483" s="49"/>
    </row>
    <row r="484" spans="1:28">
      <c r="A484" s="49"/>
      <c r="B484" s="52"/>
      <c r="C484" s="53"/>
      <c r="D484" s="54"/>
      <c r="E484" s="55"/>
      <c r="F484" s="56"/>
      <c r="G484" s="57"/>
      <c r="H484" s="57"/>
      <c r="I484" s="58"/>
      <c r="J484" s="58"/>
      <c r="K484" s="57"/>
      <c r="L484" s="57"/>
      <c r="M484" s="58"/>
      <c r="N484" s="56"/>
      <c r="O484" s="57"/>
      <c r="P484" s="57"/>
      <c r="Q484" s="58"/>
      <c r="R484" s="56"/>
      <c r="S484" s="49"/>
      <c r="T484" s="59"/>
      <c r="U484" s="49"/>
      <c r="V484" s="60"/>
      <c r="W484" s="49"/>
      <c r="X484" s="60"/>
      <c r="Y484" s="49"/>
      <c r="Z484" s="49"/>
      <c r="AA484" s="49"/>
      <c r="AB484" s="49"/>
    </row>
    <row r="485" spans="1:28">
      <c r="A485" s="49"/>
      <c r="B485" s="52"/>
      <c r="C485" s="53"/>
      <c r="D485" s="54"/>
      <c r="E485" s="55"/>
      <c r="F485" s="56"/>
      <c r="G485" s="57"/>
      <c r="H485" s="57"/>
      <c r="I485" s="58"/>
      <c r="J485" s="58"/>
      <c r="K485" s="57"/>
      <c r="L485" s="57"/>
      <c r="M485" s="58"/>
      <c r="N485" s="56"/>
      <c r="O485" s="57"/>
      <c r="P485" s="57"/>
      <c r="Q485" s="58"/>
      <c r="R485" s="56"/>
      <c r="S485" s="49"/>
      <c r="T485" s="59"/>
      <c r="U485" s="49"/>
      <c r="V485" s="60"/>
      <c r="W485" s="49"/>
      <c r="X485" s="60"/>
      <c r="Y485" s="49"/>
      <c r="Z485" s="49"/>
      <c r="AA485" s="49"/>
      <c r="AB485" s="49"/>
    </row>
    <row r="486" spans="1:28">
      <c r="A486" s="49"/>
      <c r="B486" s="52"/>
      <c r="C486" s="53"/>
      <c r="D486" s="54"/>
      <c r="E486" s="55"/>
      <c r="F486" s="56"/>
      <c r="G486" s="57"/>
      <c r="H486" s="57"/>
      <c r="I486" s="58"/>
      <c r="J486" s="58"/>
      <c r="K486" s="57"/>
      <c r="L486" s="57"/>
      <c r="M486" s="58"/>
      <c r="N486" s="56"/>
      <c r="O486" s="57"/>
      <c r="P486" s="57"/>
      <c r="Q486" s="58"/>
      <c r="R486" s="56"/>
      <c r="S486" s="49"/>
      <c r="T486" s="59"/>
      <c r="U486" s="49"/>
      <c r="V486" s="60"/>
      <c r="W486" s="49"/>
      <c r="X486" s="60"/>
      <c r="Y486" s="49"/>
      <c r="Z486" s="49"/>
      <c r="AA486" s="49"/>
      <c r="AB486" s="49"/>
    </row>
    <row r="487" spans="1:28">
      <c r="A487" s="49"/>
      <c r="B487" s="52"/>
      <c r="C487" s="53"/>
      <c r="D487" s="54"/>
      <c r="E487" s="55"/>
      <c r="F487" s="56"/>
      <c r="G487" s="57"/>
      <c r="H487" s="57"/>
      <c r="I487" s="58"/>
      <c r="J487" s="58"/>
      <c r="K487" s="57"/>
      <c r="L487" s="57"/>
      <c r="M487" s="58"/>
      <c r="N487" s="56"/>
      <c r="O487" s="57"/>
      <c r="P487" s="57"/>
      <c r="Q487" s="58"/>
      <c r="R487" s="56"/>
      <c r="S487" s="49"/>
      <c r="T487" s="59"/>
      <c r="U487" s="49"/>
      <c r="V487" s="60"/>
      <c r="W487" s="49"/>
      <c r="X487" s="60"/>
      <c r="Y487" s="49"/>
      <c r="Z487" s="49"/>
      <c r="AA487" s="49"/>
      <c r="AB487" s="49"/>
    </row>
    <row r="488" spans="1:28">
      <c r="A488" s="49"/>
      <c r="B488" s="52"/>
      <c r="C488" s="53"/>
      <c r="D488" s="54"/>
      <c r="E488" s="55"/>
      <c r="F488" s="56"/>
      <c r="G488" s="57"/>
      <c r="H488" s="57"/>
      <c r="I488" s="58"/>
      <c r="J488" s="58"/>
      <c r="K488" s="57"/>
      <c r="L488" s="57"/>
      <c r="M488" s="58"/>
      <c r="N488" s="56"/>
      <c r="O488" s="57"/>
      <c r="P488" s="57"/>
      <c r="Q488" s="58"/>
      <c r="R488" s="56"/>
      <c r="S488" s="49"/>
      <c r="T488" s="59"/>
      <c r="U488" s="49"/>
      <c r="V488" s="60"/>
      <c r="W488" s="49"/>
      <c r="X488" s="60"/>
      <c r="Y488" s="49"/>
      <c r="Z488" s="49"/>
      <c r="AA488" s="49"/>
      <c r="AB488" s="49"/>
    </row>
    <row r="489" spans="1:28">
      <c r="A489" s="49"/>
      <c r="B489" s="52"/>
      <c r="C489" s="53"/>
      <c r="D489" s="54"/>
      <c r="E489" s="55"/>
      <c r="F489" s="56"/>
      <c r="G489" s="57"/>
      <c r="H489" s="57"/>
      <c r="I489" s="58"/>
      <c r="J489" s="58"/>
      <c r="K489" s="57"/>
      <c r="L489" s="57"/>
      <c r="M489" s="58"/>
      <c r="N489" s="56"/>
      <c r="O489" s="57"/>
      <c r="P489" s="57"/>
      <c r="Q489" s="58"/>
      <c r="R489" s="56"/>
      <c r="S489" s="49"/>
      <c r="T489" s="59"/>
      <c r="U489" s="49"/>
      <c r="V489" s="60"/>
      <c r="W489" s="49"/>
      <c r="X489" s="60"/>
      <c r="Y489" s="49"/>
      <c r="Z489" s="49"/>
      <c r="AA489" s="49"/>
      <c r="AB489" s="49"/>
    </row>
    <row r="490" spans="1:28">
      <c r="A490" s="49"/>
      <c r="B490" s="52"/>
      <c r="C490" s="53"/>
      <c r="D490" s="54"/>
      <c r="E490" s="55"/>
      <c r="F490" s="56"/>
      <c r="G490" s="57"/>
      <c r="H490" s="57"/>
      <c r="I490" s="58"/>
      <c r="J490" s="58"/>
      <c r="K490" s="57"/>
      <c r="L490" s="57"/>
      <c r="M490" s="58"/>
      <c r="N490" s="56"/>
      <c r="O490" s="57"/>
      <c r="P490" s="57"/>
      <c r="Q490" s="58"/>
      <c r="R490" s="56"/>
      <c r="S490" s="49"/>
      <c r="T490" s="59"/>
      <c r="U490" s="49"/>
      <c r="V490" s="60"/>
      <c r="W490" s="49"/>
      <c r="X490" s="60"/>
      <c r="Y490" s="49"/>
      <c r="Z490" s="49"/>
      <c r="AA490" s="49"/>
      <c r="AB490" s="49"/>
    </row>
    <row r="491" spans="1:28">
      <c r="A491" s="49"/>
      <c r="B491" s="52"/>
      <c r="C491" s="53"/>
      <c r="D491" s="54"/>
      <c r="E491" s="55"/>
      <c r="F491" s="56"/>
      <c r="G491" s="57"/>
      <c r="H491" s="57"/>
      <c r="I491" s="58"/>
      <c r="J491" s="58"/>
      <c r="K491" s="57"/>
      <c r="L491" s="57"/>
      <c r="M491" s="58"/>
      <c r="N491" s="56"/>
      <c r="O491" s="57"/>
      <c r="P491" s="57"/>
      <c r="Q491" s="58"/>
      <c r="R491" s="56"/>
      <c r="S491" s="49"/>
      <c r="T491" s="59"/>
      <c r="U491" s="49"/>
      <c r="V491" s="60"/>
      <c r="W491" s="49"/>
      <c r="X491" s="60"/>
      <c r="Y491" s="49"/>
      <c r="Z491" s="49"/>
      <c r="AA491" s="49"/>
      <c r="AB491" s="49"/>
    </row>
    <row r="492" spans="1:28">
      <c r="A492" s="49"/>
      <c r="B492" s="52"/>
      <c r="C492" s="53"/>
      <c r="D492" s="54"/>
      <c r="E492" s="55"/>
      <c r="F492" s="56"/>
      <c r="G492" s="57"/>
      <c r="H492" s="57"/>
      <c r="I492" s="58"/>
      <c r="J492" s="58"/>
      <c r="K492" s="57"/>
      <c r="L492" s="57"/>
      <c r="M492" s="58"/>
      <c r="N492" s="56"/>
      <c r="O492" s="57"/>
      <c r="P492" s="57"/>
      <c r="Q492" s="58"/>
      <c r="R492" s="56"/>
      <c r="S492" s="49"/>
      <c r="T492" s="59"/>
      <c r="U492" s="49"/>
      <c r="V492" s="60"/>
      <c r="W492" s="49"/>
      <c r="X492" s="60"/>
      <c r="Y492" s="49"/>
      <c r="Z492" s="49"/>
      <c r="AA492" s="49"/>
      <c r="AB492" s="49"/>
    </row>
    <row r="493" spans="1:28">
      <c r="A493" s="49"/>
      <c r="B493" s="52"/>
      <c r="C493" s="53"/>
      <c r="D493" s="54"/>
      <c r="E493" s="55"/>
      <c r="F493" s="56"/>
      <c r="G493" s="57"/>
      <c r="H493" s="57"/>
      <c r="I493" s="58"/>
      <c r="J493" s="58"/>
      <c r="K493" s="57"/>
      <c r="L493" s="57"/>
      <c r="M493" s="58"/>
      <c r="N493" s="56"/>
      <c r="O493" s="57"/>
      <c r="P493" s="57"/>
      <c r="Q493" s="58"/>
      <c r="R493" s="56"/>
      <c r="S493" s="49"/>
      <c r="T493" s="59"/>
      <c r="U493" s="49"/>
      <c r="V493" s="60"/>
      <c r="W493" s="49"/>
      <c r="X493" s="60"/>
      <c r="Y493" s="49"/>
      <c r="Z493" s="49"/>
      <c r="AA493" s="49"/>
      <c r="AB493" s="49"/>
    </row>
    <row r="494" spans="1:28">
      <c r="A494" s="49"/>
      <c r="B494" s="52"/>
      <c r="C494" s="53"/>
      <c r="D494" s="54"/>
      <c r="E494" s="55"/>
      <c r="F494" s="56"/>
      <c r="G494" s="57"/>
      <c r="H494" s="57"/>
      <c r="I494" s="58"/>
      <c r="J494" s="58"/>
      <c r="K494" s="57"/>
      <c r="L494" s="57"/>
      <c r="M494" s="58"/>
      <c r="N494" s="56"/>
      <c r="O494" s="57"/>
      <c r="P494" s="57"/>
      <c r="Q494" s="58"/>
      <c r="R494" s="56"/>
      <c r="S494" s="49"/>
      <c r="T494" s="59"/>
      <c r="U494" s="49"/>
      <c r="V494" s="60"/>
      <c r="W494" s="49"/>
      <c r="X494" s="60"/>
      <c r="Y494" s="49"/>
      <c r="Z494" s="49"/>
      <c r="AA494" s="49"/>
      <c r="AB494" s="49"/>
    </row>
    <row r="495" spans="1:28">
      <c r="A495" s="49"/>
      <c r="B495" s="52"/>
      <c r="C495" s="53"/>
      <c r="D495" s="54"/>
      <c r="E495" s="55"/>
      <c r="F495" s="56"/>
      <c r="G495" s="57"/>
      <c r="H495" s="57"/>
      <c r="I495" s="58"/>
      <c r="J495" s="58"/>
      <c r="K495" s="57"/>
      <c r="L495" s="57"/>
      <c r="M495" s="58"/>
      <c r="N495" s="56"/>
      <c r="O495" s="57"/>
      <c r="P495" s="57"/>
      <c r="Q495" s="58"/>
      <c r="R495" s="56"/>
      <c r="S495" s="49"/>
      <c r="T495" s="59"/>
      <c r="U495" s="49"/>
      <c r="V495" s="60"/>
      <c r="W495" s="49"/>
      <c r="X495" s="60"/>
      <c r="Y495" s="49"/>
      <c r="Z495" s="49"/>
      <c r="AA495" s="49"/>
      <c r="AB495" s="49"/>
    </row>
    <row r="496" spans="1:28">
      <c r="A496" s="49"/>
      <c r="B496" s="52"/>
      <c r="C496" s="53"/>
      <c r="D496" s="54"/>
      <c r="E496" s="55"/>
      <c r="F496" s="56"/>
      <c r="G496" s="57"/>
      <c r="H496" s="57"/>
      <c r="I496" s="58"/>
      <c r="J496" s="58"/>
      <c r="K496" s="57"/>
      <c r="L496" s="57"/>
      <c r="M496" s="58"/>
      <c r="N496" s="56"/>
      <c r="O496" s="57"/>
      <c r="P496" s="57"/>
      <c r="Q496" s="58"/>
      <c r="R496" s="56"/>
      <c r="S496" s="49"/>
      <c r="T496" s="59"/>
      <c r="U496" s="49"/>
      <c r="V496" s="60"/>
      <c r="W496" s="49"/>
      <c r="X496" s="60"/>
      <c r="Y496" s="49"/>
      <c r="Z496" s="49"/>
      <c r="AA496" s="49"/>
      <c r="AB496" s="49"/>
    </row>
    <row r="497" spans="1:28">
      <c r="A497" s="49"/>
      <c r="B497" s="52"/>
      <c r="C497" s="53"/>
      <c r="D497" s="54"/>
      <c r="E497" s="55"/>
      <c r="F497" s="56"/>
      <c r="G497" s="57"/>
      <c r="H497" s="57"/>
      <c r="I497" s="58"/>
      <c r="J497" s="58"/>
      <c r="K497" s="57"/>
      <c r="L497" s="57"/>
      <c r="M497" s="58"/>
      <c r="N497" s="56"/>
      <c r="O497" s="57"/>
      <c r="P497" s="57"/>
      <c r="Q497" s="58"/>
      <c r="R497" s="56"/>
      <c r="S497" s="49"/>
      <c r="T497" s="59"/>
      <c r="U497" s="49"/>
      <c r="V497" s="60"/>
      <c r="W497" s="49"/>
      <c r="X497" s="60"/>
      <c r="Y497" s="49"/>
      <c r="Z497" s="49"/>
      <c r="AA497" s="49"/>
      <c r="AB497" s="49"/>
    </row>
    <row r="498" spans="1:28">
      <c r="A498" s="49"/>
      <c r="B498" s="52"/>
      <c r="C498" s="53"/>
      <c r="D498" s="54"/>
      <c r="E498" s="55"/>
      <c r="F498" s="56"/>
      <c r="G498" s="57"/>
      <c r="H498" s="57"/>
      <c r="I498" s="58"/>
      <c r="J498" s="58"/>
      <c r="K498" s="57"/>
      <c r="L498" s="57"/>
      <c r="M498" s="58"/>
      <c r="N498" s="56"/>
      <c r="O498" s="57"/>
      <c r="P498" s="57"/>
      <c r="Q498" s="58"/>
      <c r="R498" s="56"/>
      <c r="S498" s="49"/>
      <c r="T498" s="59"/>
      <c r="U498" s="49"/>
      <c r="V498" s="60"/>
      <c r="W498" s="49"/>
      <c r="X498" s="60"/>
      <c r="Y498" s="49"/>
      <c r="Z498" s="49"/>
      <c r="AA498" s="49"/>
      <c r="AB498" s="49"/>
    </row>
    <row r="499" spans="1:28">
      <c r="A499" s="49"/>
      <c r="B499" s="52"/>
      <c r="C499" s="53"/>
      <c r="D499" s="54"/>
      <c r="E499" s="55"/>
      <c r="F499" s="56"/>
      <c r="G499" s="57"/>
      <c r="H499" s="57"/>
      <c r="I499" s="58"/>
      <c r="J499" s="58"/>
      <c r="K499" s="57"/>
      <c r="L499" s="57"/>
      <c r="M499" s="58"/>
      <c r="N499" s="56"/>
      <c r="O499" s="57"/>
      <c r="P499" s="57"/>
      <c r="Q499" s="58"/>
      <c r="R499" s="56"/>
      <c r="S499" s="49"/>
      <c r="T499" s="59"/>
      <c r="U499" s="49"/>
      <c r="V499" s="60"/>
      <c r="W499" s="49"/>
      <c r="X499" s="60"/>
      <c r="Y499" s="49"/>
      <c r="Z499" s="49"/>
      <c r="AA499" s="49"/>
      <c r="AB499" s="49"/>
    </row>
    <row r="500" spans="1:28">
      <c r="A500" s="49"/>
      <c r="B500" s="52"/>
      <c r="C500" s="53"/>
      <c r="D500" s="54"/>
      <c r="E500" s="55"/>
      <c r="F500" s="56"/>
      <c r="G500" s="57"/>
      <c r="H500" s="57"/>
      <c r="I500" s="58"/>
      <c r="J500" s="58"/>
      <c r="K500" s="57"/>
      <c r="L500" s="57"/>
      <c r="M500" s="58"/>
      <c r="N500" s="56"/>
      <c r="O500" s="57"/>
      <c r="P500" s="57"/>
      <c r="Q500" s="58"/>
      <c r="R500" s="56"/>
      <c r="S500" s="49"/>
      <c r="T500" s="59"/>
      <c r="U500" s="49"/>
      <c r="V500" s="60"/>
      <c r="W500" s="49"/>
      <c r="X500" s="60"/>
      <c r="Y500" s="49"/>
      <c r="Z500" s="49"/>
      <c r="AA500" s="49"/>
      <c r="AB500" s="49"/>
    </row>
    <row r="501" spans="1:28">
      <c r="A501" s="49"/>
      <c r="B501" s="52"/>
      <c r="C501" s="53"/>
      <c r="D501" s="54"/>
      <c r="E501" s="55"/>
      <c r="F501" s="56"/>
      <c r="G501" s="57"/>
      <c r="H501" s="57"/>
      <c r="I501" s="58"/>
      <c r="J501" s="58"/>
      <c r="K501" s="57"/>
      <c r="L501" s="57"/>
      <c r="M501" s="58"/>
      <c r="N501" s="56"/>
      <c r="O501" s="57"/>
      <c r="P501" s="57"/>
      <c r="Q501" s="58"/>
      <c r="R501" s="56"/>
      <c r="S501" s="49"/>
      <c r="T501" s="59"/>
      <c r="U501" s="49"/>
      <c r="V501" s="60"/>
      <c r="W501" s="49"/>
      <c r="X501" s="60"/>
      <c r="Y501" s="49"/>
      <c r="Z501" s="49"/>
      <c r="AA501" s="49"/>
      <c r="AB501" s="49"/>
    </row>
    <row r="502" spans="1:28">
      <c r="A502" s="49"/>
      <c r="B502" s="52"/>
      <c r="C502" s="53"/>
      <c r="D502" s="54"/>
      <c r="E502" s="55"/>
      <c r="F502" s="56"/>
      <c r="G502" s="57"/>
      <c r="H502" s="57"/>
      <c r="I502" s="58"/>
      <c r="J502" s="58"/>
      <c r="K502" s="57"/>
      <c r="L502" s="57"/>
      <c r="M502" s="58"/>
      <c r="N502" s="56"/>
      <c r="O502" s="57"/>
      <c r="P502" s="57"/>
      <c r="Q502" s="58"/>
      <c r="R502" s="56"/>
      <c r="S502" s="49"/>
      <c r="T502" s="59"/>
      <c r="U502" s="49"/>
      <c r="V502" s="60"/>
      <c r="W502" s="49"/>
      <c r="X502" s="60"/>
      <c r="Y502" s="49"/>
      <c r="Z502" s="49"/>
      <c r="AA502" s="49"/>
      <c r="AB502" s="49"/>
    </row>
    <row r="503" spans="1:28">
      <c r="A503" s="49"/>
      <c r="B503" s="52"/>
      <c r="C503" s="53"/>
      <c r="D503" s="54"/>
      <c r="E503" s="55"/>
      <c r="F503" s="56"/>
      <c r="G503" s="57"/>
      <c r="H503" s="57"/>
      <c r="I503" s="58"/>
      <c r="J503" s="58"/>
      <c r="K503" s="57"/>
      <c r="L503" s="57"/>
      <c r="M503" s="58"/>
      <c r="N503" s="56"/>
      <c r="O503" s="57"/>
      <c r="P503" s="57"/>
      <c r="Q503" s="58"/>
      <c r="R503" s="56"/>
      <c r="S503" s="49"/>
      <c r="T503" s="59"/>
      <c r="U503" s="49"/>
      <c r="V503" s="60"/>
      <c r="W503" s="49"/>
      <c r="X503" s="60"/>
      <c r="Y503" s="49"/>
      <c r="Z503" s="49"/>
      <c r="AA503" s="49"/>
      <c r="AB503" s="49"/>
    </row>
    <row r="504" spans="1:28">
      <c r="A504" s="49"/>
      <c r="B504" s="52"/>
      <c r="C504" s="53"/>
      <c r="D504" s="54"/>
      <c r="E504" s="55"/>
      <c r="F504" s="56"/>
      <c r="G504" s="57"/>
      <c r="H504" s="57"/>
      <c r="I504" s="58"/>
      <c r="J504" s="58"/>
      <c r="K504" s="57"/>
      <c r="L504" s="57"/>
      <c r="M504" s="58"/>
      <c r="N504" s="56"/>
      <c r="O504" s="57"/>
      <c r="P504" s="57"/>
      <c r="Q504" s="58"/>
      <c r="R504" s="56"/>
      <c r="S504" s="49"/>
      <c r="T504" s="59"/>
      <c r="U504" s="49"/>
      <c r="V504" s="60"/>
      <c r="W504" s="49"/>
      <c r="X504" s="60"/>
      <c r="Y504" s="49"/>
      <c r="Z504" s="49"/>
      <c r="AA504" s="49"/>
      <c r="AB504" s="49"/>
    </row>
    <row r="505" spans="1:28">
      <c r="A505" s="49"/>
      <c r="B505" s="52"/>
      <c r="C505" s="53"/>
      <c r="D505" s="54"/>
      <c r="E505" s="55"/>
      <c r="F505" s="56"/>
      <c r="G505" s="57"/>
      <c r="H505" s="57"/>
      <c r="I505" s="58"/>
      <c r="J505" s="58"/>
      <c r="K505" s="57"/>
      <c r="L505" s="57"/>
      <c r="M505" s="58"/>
      <c r="N505" s="56"/>
      <c r="O505" s="57"/>
      <c r="P505" s="57"/>
      <c r="Q505" s="58"/>
      <c r="R505" s="56"/>
      <c r="S505" s="49"/>
      <c r="T505" s="59"/>
      <c r="U505" s="49"/>
      <c r="V505" s="60"/>
      <c r="W505" s="49"/>
      <c r="X505" s="60"/>
      <c r="Y505" s="49"/>
      <c r="Z505" s="49"/>
      <c r="AA505" s="49"/>
      <c r="AB505" s="49"/>
    </row>
    <row r="506" spans="1:28">
      <c r="A506" s="49"/>
      <c r="B506" s="52"/>
      <c r="C506" s="53"/>
      <c r="D506" s="54"/>
      <c r="E506" s="55"/>
      <c r="F506" s="56"/>
      <c r="G506" s="57"/>
      <c r="H506" s="57"/>
      <c r="I506" s="58"/>
      <c r="J506" s="58"/>
      <c r="K506" s="57"/>
      <c r="L506" s="57"/>
      <c r="M506" s="58"/>
      <c r="N506" s="56"/>
      <c r="O506" s="57"/>
      <c r="P506" s="57"/>
      <c r="Q506" s="58"/>
      <c r="R506" s="56"/>
      <c r="S506" s="49"/>
      <c r="T506" s="59"/>
      <c r="U506" s="49"/>
      <c r="V506" s="60"/>
      <c r="W506" s="49"/>
      <c r="X506" s="60"/>
      <c r="Y506" s="49"/>
      <c r="Z506" s="49"/>
      <c r="AA506" s="49"/>
      <c r="AB506" s="49"/>
    </row>
    <row r="507" spans="1:28">
      <c r="A507" s="49"/>
      <c r="B507" s="52"/>
      <c r="C507" s="53"/>
      <c r="D507" s="54"/>
      <c r="E507" s="55"/>
      <c r="F507" s="56"/>
      <c r="G507" s="57"/>
      <c r="H507" s="57"/>
      <c r="I507" s="58"/>
      <c r="J507" s="58"/>
      <c r="K507" s="57"/>
      <c r="L507" s="57"/>
      <c r="M507" s="58"/>
      <c r="N507" s="56"/>
      <c r="O507" s="57"/>
      <c r="P507" s="57"/>
      <c r="Q507" s="58"/>
      <c r="R507" s="56"/>
      <c r="S507" s="49"/>
      <c r="T507" s="59"/>
      <c r="U507" s="49"/>
      <c r="V507" s="60"/>
      <c r="W507" s="49"/>
      <c r="X507" s="60"/>
      <c r="Y507" s="49"/>
      <c r="Z507" s="49"/>
      <c r="AA507" s="49"/>
      <c r="AB507" s="49"/>
    </row>
    <row r="508" spans="1:28">
      <c r="A508" s="49"/>
      <c r="B508" s="52"/>
      <c r="C508" s="53"/>
      <c r="D508" s="54"/>
      <c r="E508" s="55"/>
      <c r="F508" s="56"/>
      <c r="G508" s="57"/>
      <c r="H508" s="57"/>
      <c r="I508" s="58"/>
      <c r="J508" s="58"/>
      <c r="K508" s="57"/>
      <c r="L508" s="57"/>
      <c r="M508" s="58"/>
      <c r="N508" s="56"/>
      <c r="O508" s="57"/>
      <c r="P508" s="57"/>
      <c r="Q508" s="58"/>
      <c r="R508" s="56"/>
      <c r="S508" s="49"/>
      <c r="T508" s="59"/>
      <c r="U508" s="49"/>
      <c r="V508" s="60"/>
      <c r="W508" s="49"/>
      <c r="X508" s="60"/>
      <c r="Y508" s="49"/>
      <c r="Z508" s="49"/>
      <c r="AA508" s="49"/>
      <c r="AB508" s="49"/>
    </row>
    <row r="509" spans="1:28">
      <c r="A509" s="49"/>
      <c r="B509" s="52"/>
      <c r="C509" s="53"/>
      <c r="D509" s="54"/>
      <c r="E509" s="55"/>
      <c r="F509" s="56"/>
      <c r="G509" s="57"/>
      <c r="H509" s="57"/>
      <c r="I509" s="58"/>
      <c r="J509" s="58"/>
      <c r="K509" s="57"/>
      <c r="L509" s="57"/>
      <c r="M509" s="58"/>
      <c r="N509" s="56"/>
      <c r="O509" s="57"/>
      <c r="P509" s="57"/>
      <c r="Q509" s="58"/>
      <c r="R509" s="56"/>
      <c r="S509" s="49"/>
      <c r="T509" s="59"/>
      <c r="U509" s="49"/>
      <c r="V509" s="60"/>
      <c r="W509" s="49"/>
      <c r="X509" s="60"/>
      <c r="Y509" s="49"/>
      <c r="Z509" s="49"/>
      <c r="AA509" s="49"/>
      <c r="AB509" s="49"/>
    </row>
    <row r="510" spans="1:28">
      <c r="A510" s="49"/>
      <c r="B510" s="52"/>
      <c r="C510" s="53"/>
      <c r="D510" s="54"/>
      <c r="E510" s="55"/>
      <c r="F510" s="56"/>
      <c r="G510" s="57"/>
      <c r="H510" s="57"/>
      <c r="I510" s="58"/>
      <c r="J510" s="58"/>
      <c r="K510" s="57"/>
      <c r="L510" s="57"/>
      <c r="M510" s="58"/>
      <c r="N510" s="56"/>
      <c r="O510" s="57"/>
      <c r="P510" s="57"/>
      <c r="Q510" s="58"/>
      <c r="R510" s="56"/>
      <c r="S510" s="49"/>
      <c r="T510" s="59"/>
      <c r="U510" s="49"/>
      <c r="V510" s="60"/>
      <c r="W510" s="49"/>
      <c r="X510" s="60"/>
      <c r="Y510" s="49"/>
      <c r="Z510" s="49"/>
      <c r="AA510" s="49"/>
      <c r="AB510" s="49"/>
    </row>
    <row r="511" spans="1:28">
      <c r="A511" s="49"/>
      <c r="B511" s="52"/>
      <c r="C511" s="53"/>
      <c r="D511" s="54"/>
      <c r="E511" s="55"/>
      <c r="F511" s="56"/>
      <c r="G511" s="57"/>
      <c r="H511" s="57"/>
      <c r="I511" s="58"/>
      <c r="J511" s="58"/>
      <c r="K511" s="57"/>
      <c r="L511" s="57"/>
      <c r="M511" s="58"/>
      <c r="N511" s="56"/>
      <c r="O511" s="57"/>
      <c r="P511" s="57"/>
      <c r="Q511" s="58"/>
      <c r="R511" s="56"/>
      <c r="S511" s="49"/>
      <c r="T511" s="59"/>
      <c r="U511" s="49"/>
      <c r="V511" s="60"/>
      <c r="W511" s="49"/>
      <c r="X511" s="60"/>
      <c r="Y511" s="49"/>
      <c r="Z511" s="49"/>
      <c r="AA511" s="49"/>
      <c r="AB511" s="49"/>
    </row>
    <row r="512" spans="1:28">
      <c r="A512" s="49"/>
      <c r="B512" s="52"/>
      <c r="C512" s="53"/>
      <c r="D512" s="54"/>
      <c r="E512" s="55"/>
      <c r="F512" s="56"/>
      <c r="G512" s="57"/>
      <c r="H512" s="57"/>
      <c r="I512" s="58"/>
      <c r="J512" s="58"/>
      <c r="K512" s="57"/>
      <c r="L512" s="57"/>
      <c r="M512" s="58"/>
      <c r="N512" s="56"/>
      <c r="O512" s="57"/>
      <c r="P512" s="57"/>
      <c r="Q512" s="58"/>
      <c r="R512" s="56"/>
      <c r="S512" s="49"/>
      <c r="T512" s="59"/>
      <c r="U512" s="49"/>
      <c r="V512" s="60"/>
      <c r="W512" s="49"/>
      <c r="X512" s="60"/>
      <c r="Y512" s="49"/>
      <c r="Z512" s="49"/>
      <c r="AA512" s="49"/>
      <c r="AB512" s="49"/>
    </row>
    <row r="513" spans="1:28">
      <c r="A513" s="49"/>
      <c r="B513" s="52"/>
      <c r="C513" s="53"/>
      <c r="D513" s="54"/>
      <c r="E513" s="55"/>
      <c r="F513" s="56"/>
      <c r="G513" s="57"/>
      <c r="H513" s="57"/>
      <c r="I513" s="58"/>
      <c r="J513" s="58"/>
      <c r="K513" s="57"/>
      <c r="L513" s="57"/>
      <c r="M513" s="58"/>
      <c r="N513" s="56"/>
      <c r="O513" s="57"/>
      <c r="P513" s="57"/>
      <c r="Q513" s="58"/>
      <c r="R513" s="56"/>
      <c r="S513" s="49"/>
      <c r="T513" s="59"/>
      <c r="U513" s="49"/>
      <c r="V513" s="60"/>
      <c r="W513" s="49"/>
      <c r="X513" s="60"/>
      <c r="Y513" s="49"/>
      <c r="Z513" s="49"/>
      <c r="AA513" s="49"/>
      <c r="AB513" s="49"/>
    </row>
    <row r="514" spans="1:28">
      <c r="A514" s="49"/>
      <c r="B514" s="52"/>
      <c r="C514" s="53"/>
      <c r="D514" s="54"/>
      <c r="E514" s="55"/>
      <c r="F514" s="56"/>
      <c r="G514" s="57"/>
      <c r="H514" s="57"/>
      <c r="I514" s="58"/>
      <c r="J514" s="58"/>
      <c r="K514" s="57"/>
      <c r="L514" s="57"/>
      <c r="M514" s="58"/>
      <c r="N514" s="56"/>
      <c r="O514" s="57"/>
      <c r="P514" s="57"/>
      <c r="Q514" s="58"/>
      <c r="R514" s="56"/>
      <c r="S514" s="49"/>
      <c r="T514" s="59"/>
      <c r="U514" s="49"/>
      <c r="V514" s="60"/>
      <c r="W514" s="49"/>
      <c r="X514" s="60"/>
      <c r="Y514" s="49"/>
      <c r="Z514" s="49"/>
      <c r="AA514" s="49"/>
      <c r="AB514" s="49"/>
    </row>
    <row r="515" spans="1:28">
      <c r="A515" s="49"/>
      <c r="B515" s="52"/>
      <c r="C515" s="53"/>
      <c r="D515" s="54"/>
      <c r="E515" s="55"/>
      <c r="F515" s="56"/>
      <c r="G515" s="57"/>
      <c r="H515" s="57"/>
      <c r="I515" s="58"/>
      <c r="J515" s="58"/>
      <c r="K515" s="57"/>
      <c r="L515" s="57"/>
      <c r="M515" s="58"/>
      <c r="N515" s="56"/>
      <c r="O515" s="57"/>
      <c r="P515" s="57"/>
      <c r="Q515" s="58"/>
      <c r="R515" s="56"/>
      <c r="S515" s="49"/>
      <c r="T515" s="59"/>
      <c r="U515" s="49"/>
      <c r="V515" s="60"/>
      <c r="W515" s="49"/>
      <c r="X515" s="60"/>
      <c r="Y515" s="49"/>
      <c r="Z515" s="49"/>
      <c r="AA515" s="49"/>
      <c r="AB515" s="49"/>
    </row>
    <row r="516" spans="1:28">
      <c r="A516" s="49"/>
      <c r="B516" s="52"/>
      <c r="C516" s="53"/>
      <c r="D516" s="54"/>
      <c r="E516" s="55"/>
      <c r="F516" s="56"/>
      <c r="G516" s="57"/>
      <c r="H516" s="57"/>
      <c r="I516" s="58"/>
      <c r="J516" s="58"/>
      <c r="K516" s="57"/>
      <c r="L516" s="57"/>
      <c r="M516" s="58"/>
      <c r="N516" s="56"/>
      <c r="O516" s="57"/>
      <c r="P516" s="57"/>
      <c r="Q516" s="58"/>
      <c r="R516" s="56"/>
      <c r="S516" s="49"/>
      <c r="T516" s="59"/>
      <c r="U516" s="49"/>
      <c r="V516" s="60"/>
      <c r="W516" s="49"/>
      <c r="X516" s="60"/>
      <c r="Y516" s="49"/>
      <c r="Z516" s="49"/>
      <c r="AA516" s="49"/>
      <c r="AB516" s="49"/>
    </row>
    <row r="517" spans="1:28">
      <c r="A517" s="49"/>
      <c r="B517" s="52"/>
      <c r="C517" s="53"/>
      <c r="D517" s="54"/>
      <c r="E517" s="55"/>
      <c r="F517" s="56"/>
      <c r="G517" s="57"/>
      <c r="H517" s="57"/>
      <c r="I517" s="58"/>
      <c r="J517" s="58"/>
      <c r="K517" s="57"/>
      <c r="L517" s="57"/>
      <c r="M517" s="58"/>
      <c r="N517" s="56"/>
      <c r="O517" s="57"/>
      <c r="P517" s="57"/>
      <c r="Q517" s="58"/>
      <c r="R517" s="56"/>
      <c r="S517" s="49"/>
      <c r="T517" s="59"/>
      <c r="U517" s="49"/>
      <c r="V517" s="60"/>
      <c r="W517" s="49"/>
      <c r="X517" s="60"/>
      <c r="Y517" s="49"/>
      <c r="Z517" s="49"/>
      <c r="AA517" s="49"/>
      <c r="AB517" s="49"/>
    </row>
    <row r="518" spans="1:28">
      <c r="A518" s="49"/>
      <c r="B518" s="52"/>
      <c r="C518" s="53"/>
      <c r="D518" s="54"/>
      <c r="E518" s="55"/>
      <c r="F518" s="56"/>
      <c r="G518" s="57"/>
      <c r="H518" s="57"/>
      <c r="I518" s="58"/>
      <c r="J518" s="58"/>
      <c r="K518" s="57"/>
      <c r="L518" s="57"/>
      <c r="M518" s="58"/>
      <c r="N518" s="56"/>
      <c r="O518" s="57"/>
      <c r="P518" s="57"/>
      <c r="Q518" s="58"/>
      <c r="R518" s="56"/>
      <c r="S518" s="49"/>
      <c r="T518" s="59"/>
      <c r="U518" s="49"/>
      <c r="V518" s="60"/>
      <c r="W518" s="49"/>
      <c r="X518" s="60"/>
      <c r="Y518" s="49"/>
      <c r="Z518" s="49"/>
      <c r="AA518" s="49"/>
      <c r="AB518" s="49"/>
    </row>
    <row r="519" spans="1:28">
      <c r="A519" s="49"/>
      <c r="B519" s="52"/>
      <c r="C519" s="53"/>
      <c r="D519" s="54"/>
      <c r="E519" s="55"/>
      <c r="F519" s="56"/>
      <c r="G519" s="57"/>
      <c r="H519" s="57"/>
      <c r="I519" s="58"/>
      <c r="J519" s="58"/>
      <c r="K519" s="57"/>
      <c r="L519" s="57"/>
      <c r="M519" s="58"/>
      <c r="N519" s="56"/>
      <c r="O519" s="57"/>
      <c r="P519" s="57"/>
      <c r="Q519" s="58"/>
      <c r="R519" s="56"/>
      <c r="S519" s="49"/>
      <c r="T519" s="59"/>
      <c r="U519" s="49"/>
      <c r="V519" s="60"/>
      <c r="W519" s="49"/>
      <c r="X519" s="60"/>
      <c r="Y519" s="49"/>
      <c r="Z519" s="49"/>
      <c r="AA519" s="49"/>
      <c r="AB519" s="49"/>
    </row>
    <row r="520" spans="1:28">
      <c r="A520" s="49"/>
      <c r="B520" s="52"/>
      <c r="C520" s="53"/>
      <c r="D520" s="54"/>
      <c r="E520" s="55"/>
      <c r="F520" s="56"/>
      <c r="G520" s="57"/>
      <c r="H520" s="57"/>
      <c r="I520" s="58"/>
      <c r="J520" s="58"/>
      <c r="K520" s="57"/>
      <c r="L520" s="57"/>
      <c r="M520" s="58"/>
      <c r="N520" s="56"/>
      <c r="O520" s="57"/>
      <c r="P520" s="57"/>
      <c r="Q520" s="58"/>
      <c r="R520" s="56"/>
      <c r="S520" s="49"/>
      <c r="T520" s="59"/>
      <c r="U520" s="49"/>
      <c r="V520" s="60"/>
      <c r="W520" s="49"/>
      <c r="X520" s="60"/>
      <c r="Y520" s="49"/>
      <c r="Z520" s="49"/>
      <c r="AA520" s="49"/>
      <c r="AB520" s="49"/>
    </row>
    <row r="521" spans="1:28">
      <c r="A521" s="49"/>
      <c r="B521" s="52"/>
      <c r="C521" s="53"/>
      <c r="D521" s="54"/>
      <c r="E521" s="55"/>
      <c r="F521" s="56"/>
      <c r="G521" s="57"/>
      <c r="H521" s="57"/>
      <c r="I521" s="58"/>
      <c r="J521" s="58"/>
      <c r="K521" s="57"/>
      <c r="L521" s="57"/>
      <c r="M521" s="58"/>
      <c r="N521" s="56"/>
      <c r="O521" s="57"/>
      <c r="P521" s="57"/>
      <c r="Q521" s="58"/>
      <c r="R521" s="56"/>
      <c r="S521" s="49"/>
      <c r="T521" s="59"/>
      <c r="U521" s="49"/>
      <c r="V521" s="60"/>
      <c r="W521" s="49"/>
      <c r="X521" s="60"/>
      <c r="Y521" s="49"/>
      <c r="Z521" s="49"/>
      <c r="AA521" s="49"/>
      <c r="AB521" s="49"/>
    </row>
    <row r="522" spans="1:28">
      <c r="A522" s="49"/>
      <c r="B522" s="52"/>
      <c r="C522" s="53"/>
      <c r="D522" s="54"/>
      <c r="E522" s="55"/>
      <c r="F522" s="56"/>
      <c r="G522" s="57"/>
      <c r="H522" s="57"/>
      <c r="I522" s="58"/>
      <c r="J522" s="58"/>
      <c r="K522" s="57"/>
      <c r="L522" s="57"/>
      <c r="M522" s="58"/>
      <c r="N522" s="56"/>
      <c r="O522" s="57"/>
      <c r="P522" s="57"/>
      <c r="Q522" s="58"/>
      <c r="R522" s="56"/>
      <c r="S522" s="49"/>
      <c r="T522" s="59"/>
      <c r="U522" s="49"/>
      <c r="V522" s="60"/>
      <c r="W522" s="49"/>
      <c r="X522" s="60"/>
      <c r="Y522" s="49"/>
      <c r="Z522" s="49"/>
      <c r="AA522" s="49"/>
      <c r="AB522" s="49"/>
    </row>
    <row r="523" spans="1:28">
      <c r="A523" s="49"/>
      <c r="B523" s="52"/>
      <c r="C523" s="53"/>
      <c r="D523" s="54"/>
      <c r="E523" s="55"/>
      <c r="F523" s="56"/>
      <c r="G523" s="57"/>
      <c r="H523" s="57"/>
      <c r="I523" s="58"/>
      <c r="J523" s="58"/>
      <c r="K523" s="57"/>
      <c r="L523" s="57"/>
      <c r="M523" s="58"/>
      <c r="N523" s="56"/>
      <c r="O523" s="57"/>
      <c r="P523" s="57"/>
      <c r="Q523" s="58"/>
      <c r="R523" s="56"/>
      <c r="S523" s="49"/>
      <c r="T523" s="59"/>
      <c r="U523" s="49"/>
      <c r="V523" s="60"/>
      <c r="W523" s="49"/>
      <c r="X523" s="60"/>
      <c r="Y523" s="49"/>
      <c r="Z523" s="49"/>
      <c r="AA523" s="49"/>
      <c r="AB523" s="49"/>
    </row>
    <row r="524" spans="1:28">
      <c r="A524" s="49"/>
      <c r="B524" s="52"/>
      <c r="C524" s="53"/>
      <c r="D524" s="54"/>
      <c r="E524" s="55"/>
      <c r="F524" s="56"/>
      <c r="G524" s="57"/>
      <c r="H524" s="57"/>
      <c r="I524" s="58"/>
      <c r="J524" s="58"/>
      <c r="K524" s="57"/>
      <c r="L524" s="57"/>
      <c r="M524" s="58"/>
      <c r="N524" s="56"/>
      <c r="O524" s="57"/>
      <c r="P524" s="57"/>
      <c r="Q524" s="58"/>
      <c r="R524" s="56"/>
      <c r="S524" s="49"/>
      <c r="T524" s="59"/>
      <c r="U524" s="49"/>
      <c r="V524" s="60"/>
      <c r="W524" s="49"/>
      <c r="X524" s="60"/>
      <c r="Y524" s="49"/>
      <c r="Z524" s="49"/>
      <c r="AA524" s="49"/>
      <c r="AB524" s="49"/>
    </row>
    <row r="525" spans="1:28">
      <c r="A525" s="49"/>
      <c r="B525" s="52"/>
      <c r="C525" s="53"/>
      <c r="D525" s="54"/>
      <c r="E525" s="55"/>
      <c r="F525" s="56"/>
      <c r="G525" s="57"/>
      <c r="H525" s="57"/>
      <c r="I525" s="58"/>
      <c r="J525" s="58"/>
      <c r="K525" s="57"/>
      <c r="L525" s="57"/>
      <c r="M525" s="58"/>
      <c r="N525" s="56"/>
      <c r="O525" s="57"/>
      <c r="P525" s="57"/>
      <c r="Q525" s="58"/>
      <c r="R525" s="56"/>
      <c r="S525" s="49"/>
      <c r="T525" s="59"/>
      <c r="U525" s="49"/>
      <c r="V525" s="60"/>
      <c r="W525" s="49"/>
      <c r="X525" s="60"/>
      <c r="Y525" s="49"/>
      <c r="Z525" s="49"/>
      <c r="AA525" s="49"/>
      <c r="AB525" s="49"/>
    </row>
    <row r="526" spans="1:28">
      <c r="A526" s="49"/>
      <c r="B526" s="52"/>
      <c r="C526" s="53"/>
      <c r="D526" s="54"/>
      <c r="E526" s="55"/>
      <c r="F526" s="56"/>
      <c r="G526" s="57"/>
      <c r="H526" s="57"/>
      <c r="I526" s="58"/>
      <c r="J526" s="58"/>
      <c r="K526" s="57"/>
      <c r="L526" s="57"/>
      <c r="M526" s="58"/>
      <c r="N526" s="56"/>
      <c r="O526" s="57"/>
      <c r="P526" s="57"/>
      <c r="Q526" s="58"/>
      <c r="R526" s="56"/>
      <c r="S526" s="49"/>
      <c r="T526" s="59"/>
      <c r="U526" s="49"/>
      <c r="V526" s="60"/>
      <c r="W526" s="49"/>
      <c r="X526" s="60"/>
      <c r="Y526" s="49"/>
      <c r="Z526" s="49"/>
      <c r="AA526" s="49"/>
      <c r="AB526" s="49"/>
    </row>
    <row r="527" spans="1:28">
      <c r="A527" s="49"/>
      <c r="B527" s="52"/>
      <c r="C527" s="53"/>
      <c r="D527" s="54"/>
      <c r="E527" s="55"/>
      <c r="F527" s="56"/>
      <c r="G527" s="57"/>
      <c r="H527" s="57"/>
      <c r="I527" s="58"/>
      <c r="J527" s="58"/>
      <c r="K527" s="57"/>
      <c r="L527" s="57"/>
      <c r="M527" s="58"/>
      <c r="N527" s="56"/>
      <c r="O527" s="57"/>
      <c r="P527" s="57"/>
      <c r="Q527" s="58"/>
      <c r="R527" s="56"/>
      <c r="S527" s="49"/>
      <c r="T527" s="59"/>
      <c r="U527" s="49"/>
      <c r="V527" s="60"/>
      <c r="W527" s="49"/>
      <c r="X527" s="60"/>
      <c r="Y527" s="49"/>
      <c r="Z527" s="49"/>
      <c r="AA527" s="49"/>
      <c r="AB527" s="49"/>
    </row>
    <row r="528" spans="1:28">
      <c r="A528" s="49"/>
      <c r="B528" s="52"/>
      <c r="C528" s="53"/>
      <c r="D528" s="54"/>
      <c r="E528" s="55"/>
      <c r="F528" s="56"/>
      <c r="G528" s="57"/>
      <c r="H528" s="57"/>
      <c r="I528" s="58"/>
      <c r="J528" s="58"/>
      <c r="K528" s="57"/>
      <c r="L528" s="57"/>
      <c r="M528" s="58"/>
      <c r="N528" s="56"/>
      <c r="O528" s="57"/>
      <c r="P528" s="57"/>
      <c r="Q528" s="58"/>
      <c r="R528" s="56"/>
      <c r="S528" s="49"/>
      <c r="T528" s="59"/>
      <c r="U528" s="49"/>
      <c r="V528" s="60"/>
      <c r="W528" s="49"/>
      <c r="X528" s="60"/>
      <c r="Y528" s="49"/>
      <c r="Z528" s="49"/>
      <c r="AA528" s="49"/>
      <c r="AB528" s="49"/>
    </row>
    <row r="529" spans="1:28">
      <c r="A529" s="49"/>
      <c r="B529" s="52"/>
      <c r="C529" s="53"/>
      <c r="D529" s="54"/>
      <c r="E529" s="55"/>
      <c r="F529" s="56"/>
      <c r="G529" s="57"/>
      <c r="H529" s="57"/>
      <c r="I529" s="58"/>
      <c r="J529" s="58"/>
      <c r="K529" s="57"/>
      <c r="L529" s="57"/>
      <c r="M529" s="58"/>
      <c r="N529" s="56"/>
      <c r="O529" s="57"/>
      <c r="P529" s="57"/>
      <c r="Q529" s="58"/>
      <c r="R529" s="56"/>
      <c r="S529" s="49"/>
      <c r="T529" s="59"/>
      <c r="U529" s="49"/>
      <c r="V529" s="60"/>
      <c r="W529" s="49"/>
      <c r="X529" s="60"/>
      <c r="Y529" s="49"/>
      <c r="Z529" s="49"/>
      <c r="AA529" s="49"/>
      <c r="AB529" s="49"/>
    </row>
    <row r="530" spans="1:28">
      <c r="A530" s="49"/>
      <c r="B530" s="52"/>
      <c r="C530" s="53"/>
      <c r="D530" s="54"/>
      <c r="E530" s="55"/>
      <c r="F530" s="56"/>
      <c r="G530" s="57"/>
      <c r="H530" s="57"/>
      <c r="I530" s="58"/>
      <c r="J530" s="58"/>
      <c r="K530" s="57"/>
      <c r="L530" s="57"/>
      <c r="M530" s="58"/>
      <c r="N530" s="56"/>
      <c r="O530" s="57"/>
      <c r="P530" s="57"/>
      <c r="Q530" s="58"/>
      <c r="R530" s="56"/>
      <c r="S530" s="49"/>
      <c r="T530" s="59"/>
      <c r="U530" s="49"/>
      <c r="V530" s="60"/>
      <c r="W530" s="49"/>
      <c r="X530" s="60"/>
      <c r="Y530" s="49"/>
      <c r="Z530" s="49"/>
      <c r="AA530" s="49"/>
      <c r="AB530" s="49"/>
    </row>
    <row r="531" spans="1:28">
      <c r="A531" s="49"/>
      <c r="B531" s="52"/>
      <c r="C531" s="53"/>
      <c r="D531" s="54"/>
      <c r="E531" s="55"/>
      <c r="F531" s="56"/>
      <c r="G531" s="57"/>
      <c r="H531" s="57"/>
      <c r="I531" s="58"/>
      <c r="J531" s="58"/>
      <c r="K531" s="57"/>
      <c r="L531" s="57"/>
      <c r="M531" s="58"/>
      <c r="N531" s="56"/>
      <c r="O531" s="57"/>
      <c r="P531" s="57"/>
      <c r="Q531" s="58"/>
      <c r="R531" s="56"/>
      <c r="S531" s="49"/>
      <c r="T531" s="59"/>
      <c r="U531" s="49"/>
      <c r="V531" s="60"/>
      <c r="W531" s="49"/>
      <c r="X531" s="60"/>
      <c r="Y531" s="49"/>
      <c r="Z531" s="49"/>
      <c r="AA531" s="49"/>
      <c r="AB531" s="49"/>
    </row>
    <row r="532" spans="1:28">
      <c r="A532" s="49"/>
      <c r="B532" s="52"/>
      <c r="C532" s="53"/>
      <c r="D532" s="54"/>
      <c r="E532" s="55"/>
      <c r="F532" s="56"/>
      <c r="G532" s="57"/>
      <c r="H532" s="57"/>
      <c r="I532" s="58"/>
      <c r="J532" s="58"/>
      <c r="K532" s="57"/>
      <c r="L532" s="57"/>
      <c r="M532" s="58"/>
      <c r="N532" s="56"/>
      <c r="O532" s="57"/>
      <c r="P532" s="57"/>
      <c r="Q532" s="58"/>
      <c r="R532" s="56"/>
      <c r="S532" s="49"/>
      <c r="T532" s="59"/>
      <c r="U532" s="49"/>
      <c r="V532" s="60"/>
      <c r="W532" s="49"/>
      <c r="X532" s="60"/>
      <c r="Y532" s="49"/>
      <c r="Z532" s="49"/>
      <c r="AA532" s="49"/>
      <c r="AB532" s="49"/>
    </row>
    <row r="533" spans="1:28">
      <c r="A533" s="49"/>
      <c r="B533" s="52"/>
      <c r="C533" s="53"/>
      <c r="D533" s="54"/>
      <c r="E533" s="55"/>
      <c r="F533" s="56"/>
      <c r="G533" s="57"/>
      <c r="H533" s="57"/>
      <c r="I533" s="58"/>
      <c r="J533" s="58"/>
      <c r="K533" s="57"/>
      <c r="L533" s="57"/>
      <c r="M533" s="58"/>
      <c r="N533" s="56"/>
      <c r="O533" s="57"/>
      <c r="P533" s="57"/>
      <c r="Q533" s="58"/>
      <c r="R533" s="56"/>
      <c r="S533" s="49"/>
      <c r="T533" s="59"/>
      <c r="U533" s="49"/>
      <c r="V533" s="60"/>
      <c r="W533" s="49"/>
      <c r="X533" s="60"/>
      <c r="Y533" s="49"/>
      <c r="Z533" s="49"/>
      <c r="AA533" s="49"/>
      <c r="AB533" s="49"/>
    </row>
    <row r="534" spans="1:28">
      <c r="A534" s="49"/>
      <c r="B534" s="52"/>
      <c r="C534" s="53"/>
      <c r="D534" s="54"/>
      <c r="E534" s="55"/>
      <c r="F534" s="56"/>
      <c r="G534" s="57"/>
      <c r="H534" s="57"/>
      <c r="I534" s="58"/>
      <c r="J534" s="58"/>
      <c r="K534" s="57"/>
      <c r="L534" s="57"/>
      <c r="M534" s="58"/>
      <c r="N534" s="56"/>
      <c r="O534" s="57"/>
      <c r="P534" s="57"/>
      <c r="Q534" s="58"/>
      <c r="R534" s="56"/>
      <c r="S534" s="49"/>
      <c r="T534" s="59"/>
      <c r="U534" s="49"/>
      <c r="V534" s="60"/>
      <c r="W534" s="49"/>
      <c r="X534" s="60"/>
      <c r="Y534" s="49"/>
      <c r="Z534" s="49"/>
      <c r="AA534" s="49"/>
      <c r="AB534" s="49"/>
    </row>
    <row r="535" spans="1:28">
      <c r="A535" s="49"/>
      <c r="B535" s="52"/>
      <c r="C535" s="53"/>
      <c r="D535" s="54"/>
      <c r="E535" s="55"/>
      <c r="F535" s="56"/>
      <c r="G535" s="57"/>
      <c r="H535" s="57"/>
      <c r="I535" s="58"/>
      <c r="J535" s="58"/>
      <c r="K535" s="57"/>
      <c r="L535" s="57"/>
      <c r="M535" s="58"/>
      <c r="N535" s="56"/>
      <c r="O535" s="57"/>
      <c r="P535" s="57"/>
      <c r="Q535" s="58"/>
      <c r="R535" s="56"/>
      <c r="S535" s="49"/>
      <c r="T535" s="59"/>
      <c r="U535" s="49"/>
      <c r="V535" s="60"/>
      <c r="W535" s="49"/>
      <c r="X535" s="60"/>
      <c r="Y535" s="49"/>
      <c r="Z535" s="49"/>
      <c r="AA535" s="49"/>
      <c r="AB535" s="49"/>
    </row>
    <row r="536" spans="1:28">
      <c r="A536" s="49"/>
      <c r="B536" s="52"/>
      <c r="C536" s="53"/>
      <c r="D536" s="54"/>
      <c r="E536" s="55"/>
      <c r="F536" s="56"/>
      <c r="G536" s="57"/>
      <c r="H536" s="57"/>
      <c r="I536" s="58"/>
      <c r="J536" s="58"/>
      <c r="K536" s="57"/>
      <c r="L536" s="57"/>
      <c r="M536" s="58"/>
      <c r="N536" s="56"/>
      <c r="O536" s="57"/>
      <c r="P536" s="57"/>
      <c r="Q536" s="58"/>
      <c r="R536" s="56"/>
      <c r="S536" s="49"/>
      <c r="T536" s="59"/>
      <c r="U536" s="49"/>
      <c r="V536" s="60"/>
      <c r="W536" s="49"/>
      <c r="X536" s="60"/>
      <c r="Y536" s="49"/>
      <c r="Z536" s="49"/>
      <c r="AA536" s="49"/>
      <c r="AB536" s="49"/>
    </row>
    <row r="537" spans="1:28">
      <c r="A537" s="49"/>
      <c r="B537" s="52"/>
      <c r="C537" s="53"/>
      <c r="D537" s="54"/>
      <c r="E537" s="55"/>
      <c r="F537" s="56"/>
      <c r="G537" s="57"/>
      <c r="H537" s="57"/>
      <c r="I537" s="58"/>
      <c r="J537" s="58"/>
      <c r="K537" s="57"/>
      <c r="L537" s="57"/>
      <c r="M537" s="58"/>
      <c r="N537" s="56"/>
      <c r="O537" s="57"/>
      <c r="P537" s="57"/>
      <c r="Q537" s="58"/>
      <c r="R537" s="56"/>
      <c r="S537" s="49"/>
      <c r="T537" s="59"/>
      <c r="U537" s="49"/>
      <c r="V537" s="60"/>
      <c r="W537" s="49"/>
      <c r="X537" s="60"/>
      <c r="Y537" s="49"/>
      <c r="Z537" s="49"/>
      <c r="AA537" s="49"/>
      <c r="AB537" s="49"/>
    </row>
    <row r="538" spans="1:28">
      <c r="A538" s="49"/>
      <c r="B538" s="52"/>
      <c r="C538" s="53"/>
      <c r="D538" s="54"/>
      <c r="E538" s="55"/>
      <c r="F538" s="56"/>
      <c r="G538" s="57"/>
      <c r="H538" s="57"/>
      <c r="I538" s="58"/>
      <c r="J538" s="58"/>
      <c r="K538" s="57"/>
      <c r="L538" s="57"/>
      <c r="M538" s="58"/>
      <c r="N538" s="56"/>
      <c r="O538" s="57"/>
      <c r="P538" s="57"/>
      <c r="Q538" s="58"/>
      <c r="R538" s="56"/>
      <c r="S538" s="49"/>
      <c r="T538" s="59"/>
      <c r="U538" s="49"/>
      <c r="V538" s="60"/>
      <c r="W538" s="49"/>
      <c r="X538" s="60"/>
      <c r="Y538" s="49"/>
      <c r="Z538" s="49"/>
      <c r="AA538" s="49"/>
      <c r="AB538" s="49"/>
    </row>
    <row r="539" spans="1:28">
      <c r="A539" s="49"/>
      <c r="B539" s="52"/>
      <c r="C539" s="53"/>
      <c r="D539" s="54"/>
      <c r="E539" s="55"/>
      <c r="F539" s="56"/>
      <c r="G539" s="57"/>
      <c r="H539" s="57"/>
      <c r="I539" s="58"/>
      <c r="J539" s="58"/>
      <c r="K539" s="57"/>
      <c r="L539" s="57"/>
      <c r="M539" s="58"/>
      <c r="N539" s="56"/>
      <c r="O539" s="57"/>
      <c r="P539" s="57"/>
      <c r="Q539" s="58"/>
      <c r="R539" s="56"/>
      <c r="S539" s="49"/>
      <c r="T539" s="59"/>
      <c r="U539" s="49"/>
      <c r="V539" s="60"/>
      <c r="W539" s="49"/>
      <c r="X539" s="60"/>
      <c r="Y539" s="49"/>
      <c r="Z539" s="49"/>
      <c r="AA539" s="49"/>
      <c r="AB539" s="49"/>
    </row>
    <row r="540" spans="1:28">
      <c r="A540" s="49"/>
      <c r="B540" s="52"/>
      <c r="C540" s="53"/>
      <c r="D540" s="54"/>
      <c r="E540" s="55"/>
      <c r="F540" s="56"/>
      <c r="G540" s="57"/>
      <c r="H540" s="57"/>
      <c r="I540" s="58"/>
      <c r="J540" s="58"/>
      <c r="K540" s="57"/>
      <c r="L540" s="57"/>
      <c r="M540" s="58"/>
      <c r="N540" s="56"/>
      <c r="O540" s="57"/>
      <c r="P540" s="57"/>
      <c r="Q540" s="58"/>
      <c r="R540" s="56"/>
      <c r="S540" s="49"/>
      <c r="T540" s="59"/>
      <c r="U540" s="49"/>
      <c r="V540" s="60"/>
      <c r="W540" s="49"/>
      <c r="X540" s="60"/>
      <c r="Y540" s="49"/>
      <c r="Z540" s="49"/>
      <c r="AA540" s="49"/>
      <c r="AB540" s="49"/>
    </row>
    <row r="541" spans="1:28">
      <c r="A541" s="49"/>
      <c r="B541" s="52"/>
      <c r="C541" s="53"/>
      <c r="D541" s="54"/>
      <c r="E541" s="55"/>
      <c r="F541" s="56"/>
      <c r="G541" s="57"/>
      <c r="H541" s="57"/>
      <c r="I541" s="58"/>
      <c r="J541" s="58"/>
      <c r="K541" s="57"/>
      <c r="L541" s="57"/>
      <c r="M541" s="58"/>
      <c r="N541" s="56"/>
      <c r="O541" s="57"/>
      <c r="P541" s="57"/>
      <c r="Q541" s="58"/>
      <c r="R541" s="56"/>
      <c r="S541" s="49"/>
      <c r="T541" s="59"/>
      <c r="U541" s="49"/>
      <c r="V541" s="60"/>
      <c r="W541" s="49"/>
      <c r="X541" s="60"/>
      <c r="Y541" s="49"/>
      <c r="Z541" s="49"/>
      <c r="AA541" s="49"/>
      <c r="AB541" s="49"/>
    </row>
    <row r="542" spans="1:28">
      <c r="A542" s="49"/>
      <c r="B542" s="52"/>
      <c r="C542" s="53"/>
      <c r="D542" s="54"/>
      <c r="E542" s="55"/>
      <c r="F542" s="56"/>
      <c r="G542" s="57"/>
      <c r="H542" s="57"/>
      <c r="I542" s="58"/>
      <c r="J542" s="58"/>
      <c r="K542" s="57"/>
      <c r="L542" s="57"/>
      <c r="M542" s="58"/>
      <c r="N542" s="56"/>
      <c r="O542" s="57"/>
      <c r="P542" s="57"/>
      <c r="Q542" s="58"/>
      <c r="R542" s="56"/>
      <c r="S542" s="49"/>
      <c r="T542" s="59"/>
      <c r="U542" s="49"/>
      <c r="V542" s="60"/>
      <c r="W542" s="49"/>
      <c r="X542" s="60"/>
      <c r="Y542" s="49"/>
      <c r="Z542" s="49"/>
      <c r="AA542" s="49"/>
      <c r="AB542" s="49"/>
    </row>
    <row r="543" spans="1:28">
      <c r="A543" s="49"/>
      <c r="B543" s="52"/>
      <c r="C543" s="53"/>
      <c r="D543" s="54"/>
      <c r="E543" s="55"/>
      <c r="F543" s="56"/>
      <c r="G543" s="57"/>
      <c r="H543" s="57"/>
      <c r="I543" s="58"/>
      <c r="J543" s="58"/>
      <c r="K543" s="57"/>
      <c r="L543" s="57"/>
      <c r="M543" s="58"/>
      <c r="N543" s="56"/>
      <c r="O543" s="57"/>
      <c r="P543" s="57"/>
      <c r="Q543" s="58"/>
      <c r="R543" s="56"/>
      <c r="S543" s="49"/>
      <c r="T543" s="59"/>
      <c r="U543" s="49"/>
      <c r="V543" s="60"/>
      <c r="W543" s="49"/>
      <c r="X543" s="60"/>
      <c r="Y543" s="49"/>
      <c r="Z543" s="49"/>
      <c r="AA543" s="49"/>
      <c r="AB543" s="49"/>
    </row>
    <row r="544" spans="1:28">
      <c r="A544" s="49"/>
      <c r="B544" s="52"/>
      <c r="C544" s="53"/>
      <c r="D544" s="54"/>
      <c r="E544" s="55"/>
      <c r="F544" s="56"/>
      <c r="G544" s="57"/>
      <c r="H544" s="57"/>
      <c r="I544" s="58"/>
      <c r="J544" s="58"/>
      <c r="K544" s="57"/>
      <c r="L544" s="57"/>
      <c r="M544" s="58"/>
      <c r="N544" s="56"/>
      <c r="O544" s="57"/>
      <c r="P544" s="57"/>
      <c r="Q544" s="58"/>
      <c r="R544" s="56"/>
      <c r="S544" s="49"/>
      <c r="T544" s="59"/>
      <c r="U544" s="49"/>
      <c r="V544" s="60"/>
      <c r="W544" s="49"/>
      <c r="X544" s="60"/>
      <c r="Y544" s="49"/>
      <c r="Z544" s="49"/>
      <c r="AA544" s="49"/>
      <c r="AB544" s="49"/>
    </row>
    <row r="545" spans="1:28">
      <c r="A545" s="49"/>
      <c r="B545" s="52"/>
      <c r="C545" s="53"/>
      <c r="D545" s="54"/>
      <c r="E545" s="55"/>
      <c r="F545" s="56"/>
      <c r="G545" s="57"/>
      <c r="H545" s="57"/>
      <c r="I545" s="58"/>
      <c r="J545" s="58"/>
      <c r="K545" s="57"/>
      <c r="L545" s="57"/>
      <c r="M545" s="58"/>
      <c r="N545" s="56"/>
      <c r="O545" s="57"/>
      <c r="P545" s="57"/>
      <c r="Q545" s="58"/>
      <c r="R545" s="56"/>
      <c r="S545" s="49"/>
      <c r="T545" s="59"/>
      <c r="U545" s="49"/>
      <c r="V545" s="60"/>
      <c r="W545" s="49"/>
      <c r="X545" s="60"/>
      <c r="Y545" s="49"/>
      <c r="Z545" s="49"/>
      <c r="AA545" s="49"/>
      <c r="AB545" s="49"/>
    </row>
    <row r="546" spans="1:28">
      <c r="A546" s="49"/>
      <c r="B546" s="52"/>
      <c r="C546" s="53"/>
      <c r="D546" s="54"/>
      <c r="E546" s="55"/>
      <c r="F546" s="56"/>
      <c r="G546" s="57"/>
      <c r="H546" s="57"/>
      <c r="I546" s="58"/>
      <c r="J546" s="58"/>
      <c r="K546" s="57"/>
      <c r="L546" s="57"/>
      <c r="M546" s="58"/>
      <c r="N546" s="56"/>
      <c r="O546" s="57"/>
      <c r="P546" s="57"/>
      <c r="Q546" s="58"/>
      <c r="R546" s="56"/>
      <c r="S546" s="49"/>
      <c r="T546" s="59"/>
      <c r="U546" s="49"/>
      <c r="V546" s="60"/>
      <c r="W546" s="49"/>
      <c r="X546" s="60"/>
      <c r="Y546" s="49"/>
      <c r="Z546" s="49"/>
      <c r="AA546" s="49"/>
      <c r="AB546" s="49"/>
    </row>
    <row r="547" spans="1:28">
      <c r="A547" s="49"/>
      <c r="B547" s="52"/>
      <c r="C547" s="53"/>
      <c r="D547" s="54"/>
      <c r="E547" s="55"/>
      <c r="F547" s="56"/>
      <c r="G547" s="57"/>
      <c r="H547" s="57"/>
      <c r="I547" s="58"/>
      <c r="J547" s="58"/>
      <c r="K547" s="57"/>
      <c r="L547" s="57"/>
      <c r="M547" s="58"/>
      <c r="N547" s="56"/>
      <c r="O547" s="57"/>
      <c r="P547" s="57"/>
      <c r="Q547" s="58"/>
      <c r="R547" s="56"/>
      <c r="S547" s="49"/>
      <c r="T547" s="59"/>
      <c r="U547" s="49"/>
      <c r="V547" s="60"/>
      <c r="W547" s="49"/>
      <c r="X547" s="60"/>
      <c r="Y547" s="49"/>
      <c r="Z547" s="49"/>
      <c r="AA547" s="49"/>
      <c r="AB547" s="49"/>
    </row>
    <row r="548" spans="1:28">
      <c r="A548" s="49"/>
      <c r="B548" s="52"/>
      <c r="C548" s="53"/>
      <c r="D548" s="54"/>
      <c r="E548" s="55"/>
      <c r="F548" s="56"/>
      <c r="G548" s="57"/>
      <c r="H548" s="57"/>
      <c r="I548" s="58"/>
      <c r="J548" s="58"/>
      <c r="K548" s="57"/>
      <c r="L548" s="57"/>
      <c r="M548" s="58"/>
      <c r="N548" s="56"/>
      <c r="O548" s="57"/>
      <c r="P548" s="57"/>
      <c r="Q548" s="58"/>
      <c r="R548" s="56"/>
      <c r="S548" s="49"/>
      <c r="T548" s="59"/>
      <c r="U548" s="49"/>
      <c r="V548" s="60"/>
      <c r="W548" s="49"/>
      <c r="X548" s="60"/>
      <c r="Y548" s="49"/>
      <c r="Z548" s="49"/>
      <c r="AA548" s="49"/>
      <c r="AB548" s="49"/>
    </row>
    <row r="549" spans="1:28">
      <c r="A549" s="49"/>
      <c r="B549" s="52"/>
      <c r="C549" s="53"/>
      <c r="D549" s="54"/>
      <c r="E549" s="55"/>
      <c r="F549" s="56"/>
      <c r="G549" s="57"/>
      <c r="H549" s="57"/>
      <c r="I549" s="58"/>
      <c r="J549" s="58"/>
      <c r="K549" s="57"/>
      <c r="L549" s="57"/>
      <c r="M549" s="58"/>
      <c r="N549" s="56"/>
      <c r="O549" s="57"/>
      <c r="P549" s="57"/>
      <c r="Q549" s="58"/>
      <c r="R549" s="56"/>
      <c r="S549" s="49"/>
      <c r="T549" s="59"/>
      <c r="U549" s="49"/>
      <c r="V549" s="60"/>
      <c r="W549" s="49"/>
      <c r="X549" s="60"/>
      <c r="Y549" s="49"/>
      <c r="Z549" s="49"/>
      <c r="AA549" s="49"/>
      <c r="AB549" s="49"/>
    </row>
    <row r="550" spans="1:28">
      <c r="A550" s="49"/>
      <c r="B550" s="52"/>
      <c r="C550" s="53"/>
      <c r="D550" s="54"/>
      <c r="E550" s="55"/>
      <c r="F550" s="56"/>
      <c r="G550" s="57"/>
      <c r="H550" s="57"/>
      <c r="I550" s="58"/>
      <c r="J550" s="58"/>
      <c r="K550" s="57"/>
      <c r="L550" s="57"/>
      <c r="M550" s="58"/>
      <c r="N550" s="56"/>
      <c r="O550" s="57"/>
      <c r="P550" s="57"/>
      <c r="Q550" s="58"/>
      <c r="R550" s="56"/>
      <c r="S550" s="49"/>
      <c r="T550" s="59"/>
      <c r="U550" s="49"/>
      <c r="V550" s="60"/>
      <c r="W550" s="49"/>
      <c r="X550" s="60"/>
      <c r="Y550" s="49"/>
      <c r="Z550" s="49"/>
      <c r="AA550" s="49"/>
      <c r="AB550" s="49"/>
    </row>
    <row r="551" spans="1:28">
      <c r="A551" s="49"/>
      <c r="B551" s="52"/>
      <c r="C551" s="53"/>
      <c r="D551" s="54"/>
      <c r="E551" s="55"/>
      <c r="F551" s="56"/>
      <c r="G551" s="57"/>
      <c r="H551" s="57"/>
      <c r="I551" s="58"/>
      <c r="J551" s="58"/>
      <c r="K551" s="57"/>
      <c r="L551" s="57"/>
      <c r="M551" s="58"/>
      <c r="N551" s="56"/>
      <c r="O551" s="57"/>
      <c r="P551" s="57"/>
      <c r="Q551" s="58"/>
      <c r="R551" s="56"/>
      <c r="S551" s="49"/>
      <c r="T551" s="59"/>
      <c r="U551" s="49"/>
      <c r="V551" s="60"/>
      <c r="W551" s="49"/>
      <c r="X551" s="60"/>
      <c r="Y551" s="49"/>
      <c r="Z551" s="49"/>
      <c r="AA551" s="49"/>
      <c r="AB551" s="49"/>
    </row>
    <row r="552" spans="1:28">
      <c r="A552" s="49"/>
      <c r="B552" s="52"/>
      <c r="C552" s="53"/>
      <c r="D552" s="54"/>
      <c r="E552" s="55"/>
      <c r="F552" s="56"/>
      <c r="G552" s="57"/>
      <c r="H552" s="57"/>
      <c r="I552" s="58"/>
      <c r="J552" s="58"/>
      <c r="K552" s="57"/>
      <c r="L552" s="57"/>
      <c r="M552" s="58"/>
      <c r="N552" s="56"/>
      <c r="O552" s="57"/>
      <c r="P552" s="57"/>
      <c r="Q552" s="58"/>
      <c r="R552" s="56"/>
      <c r="S552" s="49"/>
      <c r="T552" s="59"/>
      <c r="U552" s="49"/>
      <c r="V552" s="60"/>
      <c r="W552" s="49"/>
      <c r="X552" s="60"/>
      <c r="Y552" s="49"/>
      <c r="Z552" s="49"/>
      <c r="AA552" s="49"/>
      <c r="AB552" s="49"/>
    </row>
    <row r="553" spans="1:28">
      <c r="A553" s="49"/>
      <c r="B553" s="52"/>
      <c r="C553" s="53"/>
      <c r="D553" s="54"/>
      <c r="E553" s="55"/>
      <c r="F553" s="56"/>
      <c r="G553" s="57"/>
      <c r="H553" s="57"/>
      <c r="I553" s="58"/>
      <c r="J553" s="58"/>
      <c r="K553" s="57"/>
      <c r="L553" s="57"/>
      <c r="M553" s="58"/>
      <c r="N553" s="56"/>
      <c r="O553" s="57"/>
      <c r="P553" s="57"/>
      <c r="Q553" s="58"/>
      <c r="R553" s="56"/>
      <c r="S553" s="49"/>
      <c r="T553" s="59"/>
      <c r="U553" s="49"/>
      <c r="V553" s="60"/>
      <c r="W553" s="49"/>
      <c r="X553" s="60"/>
      <c r="Y553" s="49"/>
      <c r="Z553" s="49"/>
      <c r="AA553" s="49"/>
      <c r="AB553" s="49"/>
    </row>
    <row r="554" spans="1:28">
      <c r="A554" s="49"/>
      <c r="B554" s="52"/>
      <c r="C554" s="53"/>
      <c r="D554" s="54"/>
      <c r="E554" s="55"/>
      <c r="F554" s="56"/>
      <c r="G554" s="57"/>
      <c r="H554" s="57"/>
      <c r="I554" s="58"/>
      <c r="J554" s="58"/>
      <c r="K554" s="57"/>
      <c r="L554" s="57"/>
      <c r="M554" s="58"/>
      <c r="N554" s="56"/>
      <c r="O554" s="57"/>
      <c r="P554" s="57"/>
      <c r="Q554" s="58"/>
      <c r="R554" s="56"/>
      <c r="S554" s="49"/>
      <c r="T554" s="59"/>
      <c r="U554" s="49"/>
      <c r="V554" s="60"/>
      <c r="W554" s="49"/>
      <c r="X554" s="60"/>
      <c r="Y554" s="49"/>
      <c r="Z554" s="49"/>
      <c r="AA554" s="49"/>
      <c r="AB554" s="49"/>
    </row>
    <row r="555" spans="1:28">
      <c r="A555" s="49"/>
      <c r="B555" s="52"/>
      <c r="C555" s="53"/>
      <c r="D555" s="54"/>
      <c r="E555" s="55"/>
      <c r="F555" s="56"/>
      <c r="G555" s="57"/>
      <c r="H555" s="57"/>
      <c r="I555" s="58"/>
      <c r="J555" s="58"/>
      <c r="K555" s="57"/>
      <c r="L555" s="57"/>
      <c r="M555" s="58"/>
      <c r="N555" s="56"/>
      <c r="O555" s="57"/>
      <c r="P555" s="57"/>
      <c r="Q555" s="58"/>
      <c r="R555" s="56"/>
      <c r="S555" s="49"/>
      <c r="T555" s="59"/>
      <c r="U555" s="49"/>
      <c r="V555" s="60"/>
      <c r="W555" s="49"/>
      <c r="X555" s="60"/>
      <c r="Y555" s="49"/>
      <c r="Z555" s="49"/>
      <c r="AA555" s="49"/>
      <c r="AB555" s="49"/>
    </row>
    <row r="556" spans="1:28">
      <c r="A556" s="49"/>
      <c r="B556" s="52"/>
      <c r="C556" s="53"/>
      <c r="D556" s="54"/>
      <c r="E556" s="55"/>
      <c r="F556" s="56"/>
      <c r="G556" s="57"/>
      <c r="H556" s="57"/>
      <c r="I556" s="58"/>
      <c r="J556" s="58"/>
      <c r="K556" s="57"/>
      <c r="L556" s="57"/>
      <c r="M556" s="58"/>
      <c r="N556" s="56"/>
      <c r="O556" s="57"/>
      <c r="P556" s="57"/>
      <c r="Q556" s="58"/>
      <c r="R556" s="56"/>
      <c r="S556" s="49"/>
      <c r="T556" s="59"/>
      <c r="U556" s="49"/>
      <c r="V556" s="60"/>
      <c r="W556" s="49"/>
      <c r="X556" s="60"/>
      <c r="Y556" s="49"/>
      <c r="Z556" s="49"/>
      <c r="AA556" s="49"/>
      <c r="AB556" s="49"/>
    </row>
    <row r="557" spans="1:28">
      <c r="A557" s="49"/>
      <c r="B557" s="52"/>
      <c r="C557" s="53"/>
      <c r="D557" s="54"/>
      <c r="E557" s="55"/>
      <c r="F557" s="56"/>
      <c r="G557" s="57"/>
      <c r="H557" s="57"/>
      <c r="I557" s="58"/>
      <c r="J557" s="58"/>
      <c r="K557" s="57"/>
      <c r="L557" s="57"/>
      <c r="M557" s="58"/>
      <c r="N557" s="56"/>
      <c r="O557" s="57"/>
      <c r="P557" s="57"/>
      <c r="Q557" s="58"/>
      <c r="R557" s="56"/>
      <c r="S557" s="49"/>
      <c r="T557" s="59"/>
      <c r="U557" s="49"/>
      <c r="V557" s="60"/>
      <c r="W557" s="49"/>
      <c r="X557" s="60"/>
      <c r="Y557" s="49"/>
      <c r="Z557" s="49"/>
      <c r="AA557" s="49"/>
      <c r="AB557" s="49"/>
    </row>
    <row r="558" spans="1:28">
      <c r="A558" s="49"/>
      <c r="B558" s="52"/>
      <c r="C558" s="53"/>
      <c r="D558" s="54"/>
      <c r="E558" s="55"/>
      <c r="F558" s="56"/>
      <c r="G558" s="57"/>
      <c r="H558" s="57"/>
      <c r="I558" s="58"/>
      <c r="J558" s="58"/>
      <c r="K558" s="57"/>
      <c r="L558" s="57"/>
      <c r="M558" s="58"/>
      <c r="N558" s="56"/>
      <c r="O558" s="57"/>
      <c r="P558" s="57"/>
      <c r="Q558" s="58"/>
      <c r="R558" s="56"/>
      <c r="S558" s="49"/>
      <c r="T558" s="59"/>
      <c r="U558" s="49"/>
      <c r="V558" s="60"/>
      <c r="W558" s="49"/>
      <c r="X558" s="60"/>
      <c r="Y558" s="49"/>
      <c r="Z558" s="49"/>
      <c r="AA558" s="49"/>
      <c r="AB558" s="49"/>
    </row>
    <row r="559" spans="1:28">
      <c r="A559" s="49"/>
      <c r="B559" s="52"/>
      <c r="C559" s="53"/>
      <c r="D559" s="54"/>
      <c r="E559" s="55"/>
      <c r="F559" s="56"/>
      <c r="G559" s="57"/>
      <c r="H559" s="57"/>
      <c r="I559" s="58"/>
      <c r="J559" s="58"/>
      <c r="K559" s="57"/>
      <c r="L559" s="57"/>
      <c r="M559" s="58"/>
      <c r="N559" s="56"/>
      <c r="O559" s="57"/>
      <c r="P559" s="57"/>
      <c r="Q559" s="58"/>
      <c r="R559" s="56"/>
      <c r="S559" s="49"/>
      <c r="T559" s="59"/>
      <c r="U559" s="49"/>
      <c r="V559" s="60"/>
      <c r="W559" s="49"/>
      <c r="X559" s="60"/>
      <c r="Y559" s="49"/>
      <c r="Z559" s="49"/>
      <c r="AA559" s="49"/>
      <c r="AB559" s="49"/>
    </row>
    <row r="560" spans="1:28">
      <c r="A560" s="49"/>
      <c r="B560" s="52"/>
      <c r="C560" s="53"/>
      <c r="D560" s="54"/>
      <c r="E560" s="55"/>
      <c r="F560" s="56"/>
      <c r="G560" s="57"/>
      <c r="H560" s="57"/>
      <c r="I560" s="58"/>
      <c r="J560" s="58"/>
      <c r="K560" s="57"/>
      <c r="L560" s="57"/>
      <c r="M560" s="58"/>
      <c r="N560" s="56"/>
      <c r="O560" s="57"/>
      <c r="P560" s="57"/>
      <c r="Q560" s="58"/>
      <c r="R560" s="56"/>
      <c r="S560" s="49"/>
      <c r="T560" s="59"/>
      <c r="U560" s="49"/>
      <c r="V560" s="60"/>
      <c r="W560" s="49"/>
      <c r="X560" s="60"/>
      <c r="Y560" s="49"/>
      <c r="Z560" s="49"/>
      <c r="AA560" s="49"/>
      <c r="AB560" s="49"/>
    </row>
    <row r="561" spans="1:28">
      <c r="A561" s="49"/>
      <c r="B561" s="52"/>
      <c r="C561" s="53"/>
      <c r="D561" s="54"/>
      <c r="E561" s="55"/>
      <c r="F561" s="56"/>
      <c r="G561" s="57"/>
      <c r="H561" s="57"/>
      <c r="I561" s="58"/>
      <c r="J561" s="58"/>
      <c r="K561" s="57"/>
      <c r="L561" s="57"/>
      <c r="M561" s="58"/>
      <c r="N561" s="56"/>
      <c r="O561" s="57"/>
      <c r="P561" s="57"/>
      <c r="Q561" s="58"/>
      <c r="R561" s="56"/>
      <c r="S561" s="49"/>
      <c r="T561" s="59"/>
      <c r="U561" s="49"/>
      <c r="V561" s="60"/>
      <c r="W561" s="49"/>
      <c r="X561" s="60"/>
      <c r="Y561" s="49"/>
      <c r="Z561" s="49"/>
      <c r="AA561" s="49"/>
      <c r="AB561" s="49"/>
    </row>
    <row r="562" spans="1:28">
      <c r="A562" s="49"/>
      <c r="B562" s="52"/>
      <c r="C562" s="53"/>
      <c r="D562" s="54"/>
      <c r="E562" s="55"/>
      <c r="F562" s="56"/>
      <c r="G562" s="57"/>
      <c r="H562" s="57"/>
      <c r="I562" s="58"/>
      <c r="J562" s="58"/>
      <c r="K562" s="57"/>
      <c r="L562" s="57"/>
      <c r="M562" s="58"/>
      <c r="N562" s="56"/>
      <c r="O562" s="57"/>
      <c r="P562" s="57"/>
      <c r="Q562" s="58"/>
      <c r="R562" s="56"/>
      <c r="S562" s="49"/>
      <c r="T562" s="59"/>
      <c r="U562" s="49"/>
      <c r="V562" s="60"/>
      <c r="W562" s="49"/>
      <c r="X562" s="60"/>
      <c r="Y562" s="49"/>
      <c r="Z562" s="49"/>
      <c r="AA562" s="49"/>
      <c r="AB562" s="49"/>
    </row>
    <row r="563" spans="1:28">
      <c r="A563" s="49"/>
      <c r="B563" s="52"/>
      <c r="C563" s="53"/>
      <c r="D563" s="54"/>
      <c r="E563" s="55"/>
      <c r="F563" s="56"/>
      <c r="G563" s="57"/>
      <c r="H563" s="57"/>
      <c r="I563" s="58"/>
      <c r="J563" s="58"/>
      <c r="K563" s="57"/>
      <c r="L563" s="57"/>
      <c r="M563" s="58"/>
      <c r="N563" s="56"/>
      <c r="O563" s="57"/>
      <c r="P563" s="57"/>
      <c r="Q563" s="58"/>
      <c r="R563" s="56"/>
      <c r="S563" s="49"/>
      <c r="T563" s="59"/>
      <c r="U563" s="49"/>
      <c r="V563" s="60"/>
      <c r="W563" s="49"/>
      <c r="X563" s="60"/>
      <c r="Y563" s="49"/>
      <c r="Z563" s="49"/>
      <c r="AA563" s="49"/>
      <c r="AB563" s="49"/>
    </row>
    <row r="564" spans="1:28">
      <c r="A564" s="49"/>
      <c r="B564" s="52"/>
      <c r="C564" s="53"/>
      <c r="D564" s="54"/>
      <c r="E564" s="55"/>
      <c r="F564" s="56"/>
      <c r="G564" s="57"/>
      <c r="H564" s="57"/>
      <c r="I564" s="58"/>
      <c r="J564" s="58"/>
      <c r="K564" s="57"/>
      <c r="L564" s="57"/>
      <c r="M564" s="58"/>
      <c r="N564" s="56"/>
      <c r="O564" s="57"/>
      <c r="P564" s="57"/>
      <c r="Q564" s="58"/>
      <c r="R564" s="56"/>
      <c r="S564" s="49"/>
      <c r="T564" s="59"/>
      <c r="U564" s="49"/>
      <c r="V564" s="60"/>
      <c r="W564" s="49"/>
      <c r="X564" s="60"/>
      <c r="Y564" s="49"/>
      <c r="Z564" s="49"/>
      <c r="AA564" s="49"/>
      <c r="AB564" s="49"/>
    </row>
    <row r="565" spans="1:28">
      <c r="A565" s="49"/>
      <c r="B565" s="52"/>
      <c r="C565" s="53"/>
      <c r="D565" s="54"/>
      <c r="E565" s="55"/>
      <c r="F565" s="56"/>
      <c r="G565" s="57"/>
      <c r="H565" s="57"/>
      <c r="I565" s="58"/>
      <c r="J565" s="58"/>
      <c r="K565" s="57"/>
      <c r="L565" s="57"/>
      <c r="M565" s="58"/>
      <c r="N565" s="56"/>
      <c r="O565" s="57"/>
      <c r="P565" s="57"/>
      <c r="Q565" s="58"/>
      <c r="R565" s="56"/>
      <c r="S565" s="49"/>
      <c r="T565" s="59"/>
      <c r="U565" s="49"/>
      <c r="V565" s="60"/>
      <c r="W565" s="49"/>
      <c r="X565" s="60"/>
      <c r="Y565" s="49"/>
      <c r="Z565" s="49"/>
      <c r="AA565" s="49"/>
      <c r="AB565" s="49"/>
    </row>
    <row r="566" spans="1:28">
      <c r="A566" s="49"/>
      <c r="B566" s="52"/>
      <c r="C566" s="53"/>
      <c r="D566" s="54"/>
      <c r="E566" s="55"/>
      <c r="F566" s="56"/>
      <c r="G566" s="57"/>
      <c r="H566" s="57"/>
      <c r="I566" s="58"/>
      <c r="J566" s="58"/>
      <c r="K566" s="57"/>
      <c r="L566" s="57"/>
      <c r="M566" s="58"/>
      <c r="N566" s="56"/>
      <c r="O566" s="57"/>
      <c r="P566" s="57"/>
      <c r="Q566" s="58"/>
      <c r="R566" s="56"/>
      <c r="S566" s="49"/>
      <c r="T566" s="59"/>
      <c r="U566" s="49"/>
      <c r="V566" s="60"/>
      <c r="W566" s="49"/>
      <c r="X566" s="60"/>
      <c r="Y566" s="49"/>
      <c r="Z566" s="49"/>
      <c r="AA566" s="49"/>
      <c r="AB566" s="49"/>
    </row>
    <row r="567" spans="1:28">
      <c r="A567" s="49"/>
      <c r="B567" s="52"/>
      <c r="C567" s="53"/>
      <c r="D567" s="54"/>
      <c r="E567" s="55"/>
      <c r="F567" s="56"/>
      <c r="G567" s="57"/>
      <c r="H567" s="57"/>
      <c r="I567" s="58"/>
      <c r="J567" s="58"/>
      <c r="K567" s="57"/>
      <c r="L567" s="57"/>
      <c r="M567" s="58"/>
      <c r="N567" s="56"/>
      <c r="O567" s="57"/>
      <c r="P567" s="57"/>
      <c r="Q567" s="58"/>
      <c r="R567" s="56"/>
      <c r="S567" s="49"/>
      <c r="T567" s="59"/>
      <c r="U567" s="49"/>
      <c r="V567" s="60"/>
      <c r="W567" s="49"/>
      <c r="X567" s="60"/>
      <c r="Y567" s="49"/>
      <c r="Z567" s="49"/>
      <c r="AA567" s="49"/>
      <c r="AB567" s="49"/>
    </row>
    <row r="568" spans="1:28">
      <c r="A568" s="49"/>
      <c r="B568" s="52"/>
      <c r="C568" s="53"/>
      <c r="D568" s="54"/>
      <c r="E568" s="55"/>
      <c r="F568" s="56"/>
      <c r="G568" s="57"/>
      <c r="H568" s="57"/>
      <c r="I568" s="58"/>
      <c r="J568" s="58"/>
      <c r="K568" s="57"/>
      <c r="L568" s="57"/>
      <c r="M568" s="58"/>
      <c r="N568" s="56"/>
      <c r="O568" s="57"/>
      <c r="P568" s="57"/>
      <c r="Q568" s="58"/>
      <c r="R568" s="56"/>
      <c r="S568" s="49"/>
      <c r="T568" s="59"/>
      <c r="U568" s="49"/>
      <c r="V568" s="60"/>
      <c r="W568" s="49"/>
      <c r="X568" s="60"/>
      <c r="Y568" s="49"/>
      <c r="Z568" s="49"/>
      <c r="AA568" s="49"/>
      <c r="AB568" s="49"/>
    </row>
    <row r="569" spans="1:28">
      <c r="A569" s="49"/>
      <c r="B569" s="52"/>
      <c r="C569" s="53"/>
      <c r="D569" s="54"/>
      <c r="E569" s="55"/>
      <c r="F569" s="56"/>
      <c r="G569" s="57"/>
      <c r="H569" s="57"/>
      <c r="I569" s="58"/>
      <c r="J569" s="58"/>
      <c r="K569" s="57"/>
      <c r="L569" s="57"/>
      <c r="M569" s="58"/>
      <c r="N569" s="56"/>
      <c r="O569" s="57"/>
      <c r="P569" s="57"/>
      <c r="Q569" s="58"/>
      <c r="R569" s="56"/>
      <c r="S569" s="49"/>
      <c r="T569" s="59"/>
      <c r="U569" s="49"/>
      <c r="V569" s="60"/>
      <c r="W569" s="49"/>
      <c r="X569" s="60"/>
      <c r="Y569" s="49"/>
      <c r="Z569" s="49"/>
      <c r="AA569" s="49"/>
      <c r="AB569" s="49"/>
    </row>
    <row r="570" spans="1:28">
      <c r="A570" s="49"/>
      <c r="B570" s="52"/>
      <c r="C570" s="53"/>
      <c r="D570" s="54"/>
      <c r="E570" s="55"/>
      <c r="F570" s="56"/>
      <c r="G570" s="57"/>
      <c r="H570" s="57"/>
      <c r="I570" s="58"/>
      <c r="J570" s="58"/>
      <c r="K570" s="57"/>
      <c r="L570" s="57"/>
      <c r="M570" s="58"/>
      <c r="N570" s="56"/>
      <c r="O570" s="57"/>
      <c r="P570" s="57"/>
      <c r="Q570" s="58"/>
      <c r="R570" s="56"/>
      <c r="S570" s="49"/>
      <c r="T570" s="59"/>
      <c r="U570" s="49"/>
      <c r="V570" s="60"/>
      <c r="W570" s="49"/>
      <c r="X570" s="60"/>
      <c r="Y570" s="49"/>
      <c r="Z570" s="49"/>
      <c r="AA570" s="49"/>
      <c r="AB570" s="49"/>
    </row>
    <row r="571" spans="1:28">
      <c r="A571" s="49"/>
      <c r="B571" s="52"/>
      <c r="C571" s="53"/>
      <c r="D571" s="54"/>
      <c r="E571" s="55"/>
      <c r="F571" s="56"/>
      <c r="G571" s="57"/>
      <c r="H571" s="57"/>
      <c r="I571" s="58"/>
      <c r="J571" s="58"/>
      <c r="K571" s="57"/>
      <c r="L571" s="57"/>
      <c r="M571" s="58"/>
      <c r="N571" s="56"/>
      <c r="O571" s="57"/>
      <c r="P571" s="57"/>
      <c r="Q571" s="58"/>
      <c r="R571" s="56"/>
      <c r="S571" s="49"/>
      <c r="T571" s="59"/>
      <c r="U571" s="49"/>
      <c r="V571" s="60"/>
      <c r="W571" s="49"/>
      <c r="X571" s="60"/>
      <c r="Y571" s="49"/>
      <c r="Z571" s="49"/>
      <c r="AA571" s="49"/>
      <c r="AB571" s="49"/>
    </row>
    <row r="572" spans="1:28">
      <c r="A572" s="49"/>
      <c r="B572" s="52"/>
      <c r="C572" s="53"/>
      <c r="D572" s="54"/>
      <c r="E572" s="55"/>
      <c r="F572" s="56"/>
      <c r="G572" s="57"/>
      <c r="H572" s="57"/>
      <c r="I572" s="58"/>
      <c r="J572" s="58"/>
      <c r="K572" s="57"/>
      <c r="L572" s="57"/>
      <c r="M572" s="58"/>
      <c r="N572" s="56"/>
      <c r="O572" s="57"/>
      <c r="P572" s="57"/>
      <c r="Q572" s="58"/>
      <c r="R572" s="56"/>
      <c r="S572" s="49"/>
      <c r="T572" s="59"/>
      <c r="U572" s="49"/>
      <c r="V572" s="60"/>
      <c r="W572" s="49"/>
      <c r="X572" s="60"/>
      <c r="Y572" s="49"/>
      <c r="Z572" s="49"/>
      <c r="AA572" s="49"/>
      <c r="AB572" s="49"/>
    </row>
    <row r="573" spans="1:28">
      <c r="A573" s="49"/>
      <c r="B573" s="52"/>
      <c r="C573" s="53"/>
      <c r="D573" s="54"/>
      <c r="E573" s="55"/>
      <c r="F573" s="56"/>
      <c r="G573" s="57"/>
      <c r="H573" s="57"/>
      <c r="I573" s="58"/>
      <c r="J573" s="58"/>
      <c r="K573" s="57"/>
      <c r="L573" s="57"/>
      <c r="M573" s="58"/>
      <c r="N573" s="56"/>
      <c r="O573" s="57"/>
      <c r="P573" s="57"/>
      <c r="Q573" s="58"/>
      <c r="R573" s="56"/>
      <c r="S573" s="49"/>
      <c r="T573" s="59"/>
      <c r="U573" s="49"/>
      <c r="V573" s="60"/>
      <c r="W573" s="49"/>
      <c r="X573" s="60"/>
      <c r="Y573" s="49"/>
      <c r="Z573" s="49"/>
      <c r="AA573" s="49"/>
      <c r="AB573" s="49"/>
    </row>
    <row r="574" spans="1:28">
      <c r="A574" s="49"/>
      <c r="B574" s="52"/>
      <c r="C574" s="53"/>
      <c r="D574" s="54"/>
      <c r="E574" s="55"/>
      <c r="F574" s="56"/>
      <c r="G574" s="57"/>
      <c r="H574" s="57"/>
      <c r="I574" s="58"/>
      <c r="J574" s="58"/>
      <c r="K574" s="57"/>
      <c r="L574" s="57"/>
      <c r="M574" s="58"/>
      <c r="N574" s="56"/>
      <c r="O574" s="57"/>
      <c r="P574" s="57"/>
      <c r="Q574" s="58"/>
      <c r="R574" s="56"/>
      <c r="S574" s="49"/>
      <c r="T574" s="59"/>
      <c r="U574" s="49"/>
      <c r="V574" s="60"/>
      <c r="W574" s="49"/>
      <c r="X574" s="60"/>
      <c r="Y574" s="49"/>
      <c r="Z574" s="49"/>
      <c r="AA574" s="49"/>
      <c r="AB574" s="49"/>
    </row>
    <row r="575" spans="1:28">
      <c r="A575" s="49"/>
      <c r="B575" s="52"/>
      <c r="C575" s="53"/>
      <c r="D575" s="54"/>
      <c r="E575" s="55"/>
      <c r="F575" s="56"/>
      <c r="G575" s="57"/>
      <c r="H575" s="57"/>
      <c r="I575" s="58"/>
      <c r="J575" s="58"/>
      <c r="K575" s="57"/>
      <c r="L575" s="57"/>
      <c r="M575" s="58"/>
      <c r="N575" s="56"/>
      <c r="O575" s="57"/>
      <c r="P575" s="57"/>
      <c r="Q575" s="58"/>
      <c r="R575" s="56"/>
      <c r="S575" s="49"/>
      <c r="T575" s="59"/>
      <c r="U575" s="49"/>
      <c r="V575" s="60"/>
      <c r="W575" s="49"/>
      <c r="X575" s="60"/>
      <c r="Y575" s="49"/>
      <c r="Z575" s="49"/>
      <c r="AA575" s="49"/>
      <c r="AB575" s="49"/>
    </row>
    <row r="576" spans="1:28">
      <c r="A576" s="49"/>
      <c r="B576" s="52"/>
      <c r="C576" s="53"/>
      <c r="D576" s="54"/>
      <c r="E576" s="55"/>
      <c r="F576" s="56"/>
      <c r="G576" s="57"/>
      <c r="H576" s="57"/>
      <c r="I576" s="58"/>
      <c r="J576" s="58"/>
      <c r="K576" s="57"/>
      <c r="L576" s="57"/>
      <c r="M576" s="58"/>
      <c r="N576" s="56"/>
      <c r="O576" s="57"/>
      <c r="P576" s="57"/>
      <c r="Q576" s="58"/>
      <c r="R576" s="56"/>
      <c r="S576" s="49"/>
      <c r="T576" s="59"/>
      <c r="U576" s="49"/>
      <c r="V576" s="60"/>
      <c r="W576" s="49"/>
      <c r="X576" s="60"/>
      <c r="Y576" s="49"/>
      <c r="Z576" s="49"/>
      <c r="AA576" s="49"/>
      <c r="AB576" s="49"/>
    </row>
    <row r="577" spans="1:28">
      <c r="A577" s="49"/>
      <c r="B577" s="52"/>
      <c r="C577" s="53"/>
      <c r="D577" s="54"/>
      <c r="E577" s="55"/>
      <c r="F577" s="56"/>
      <c r="G577" s="57"/>
      <c r="H577" s="57"/>
      <c r="I577" s="58"/>
      <c r="J577" s="58"/>
      <c r="K577" s="57"/>
      <c r="L577" s="57"/>
      <c r="M577" s="58"/>
      <c r="N577" s="56"/>
      <c r="O577" s="57"/>
      <c r="P577" s="57"/>
      <c r="Q577" s="58"/>
      <c r="R577" s="56"/>
      <c r="S577" s="49"/>
      <c r="T577" s="59"/>
      <c r="U577" s="49"/>
      <c r="V577" s="60"/>
      <c r="W577" s="49"/>
      <c r="X577" s="60"/>
      <c r="Y577" s="49"/>
      <c r="Z577" s="49"/>
      <c r="AA577" s="49"/>
      <c r="AB577" s="49"/>
    </row>
    <row r="578" spans="1:28">
      <c r="A578" s="49"/>
      <c r="B578" s="52"/>
      <c r="C578" s="53"/>
      <c r="D578" s="54"/>
      <c r="E578" s="55"/>
      <c r="F578" s="56"/>
      <c r="G578" s="57"/>
      <c r="H578" s="57"/>
      <c r="I578" s="58"/>
      <c r="J578" s="58"/>
      <c r="K578" s="57"/>
      <c r="L578" s="57"/>
      <c r="M578" s="58"/>
      <c r="N578" s="56"/>
      <c r="O578" s="57"/>
      <c r="P578" s="57"/>
      <c r="Q578" s="58"/>
      <c r="R578" s="56"/>
      <c r="S578" s="49"/>
      <c r="T578" s="59"/>
      <c r="U578" s="49"/>
      <c r="V578" s="60"/>
      <c r="W578" s="49"/>
      <c r="X578" s="60"/>
      <c r="Y578" s="49"/>
      <c r="Z578" s="49"/>
      <c r="AA578" s="49"/>
      <c r="AB578" s="49"/>
    </row>
    <row r="579" spans="1:28">
      <c r="A579" s="49"/>
      <c r="B579" s="52"/>
      <c r="C579" s="53"/>
      <c r="D579" s="54"/>
      <c r="E579" s="55"/>
      <c r="F579" s="56"/>
      <c r="G579" s="57"/>
      <c r="H579" s="57"/>
      <c r="I579" s="58"/>
      <c r="J579" s="58"/>
      <c r="K579" s="57"/>
      <c r="L579" s="57"/>
      <c r="M579" s="58"/>
      <c r="N579" s="56"/>
      <c r="O579" s="57"/>
      <c r="P579" s="57"/>
      <c r="Q579" s="58"/>
      <c r="R579" s="56"/>
      <c r="S579" s="49"/>
      <c r="T579" s="59"/>
      <c r="U579" s="49"/>
      <c r="V579" s="60"/>
      <c r="W579" s="49"/>
      <c r="X579" s="60"/>
      <c r="Y579" s="49"/>
      <c r="Z579" s="49"/>
      <c r="AA579" s="49"/>
      <c r="AB579" s="49"/>
    </row>
    <row r="580" spans="1:28">
      <c r="A580" s="49"/>
      <c r="B580" s="52"/>
      <c r="C580" s="53"/>
      <c r="D580" s="54"/>
      <c r="E580" s="55"/>
      <c r="F580" s="56"/>
      <c r="G580" s="57"/>
      <c r="H580" s="57"/>
      <c r="I580" s="58"/>
      <c r="J580" s="58"/>
      <c r="K580" s="57"/>
      <c r="L580" s="57"/>
      <c r="M580" s="58"/>
      <c r="N580" s="56"/>
      <c r="O580" s="57"/>
      <c r="P580" s="57"/>
      <c r="Q580" s="58"/>
      <c r="R580" s="56"/>
      <c r="S580" s="49"/>
      <c r="T580" s="59"/>
      <c r="U580" s="49"/>
      <c r="V580" s="60"/>
      <c r="W580" s="49"/>
      <c r="X580" s="60"/>
      <c r="Y580" s="49"/>
      <c r="Z580" s="49"/>
      <c r="AA580" s="49"/>
      <c r="AB580" s="49"/>
    </row>
    <row r="581" spans="1:28">
      <c r="A581" s="49"/>
      <c r="B581" s="52"/>
      <c r="C581" s="53"/>
      <c r="D581" s="54"/>
      <c r="E581" s="55"/>
      <c r="F581" s="56"/>
      <c r="G581" s="57"/>
      <c r="H581" s="57"/>
      <c r="I581" s="58"/>
      <c r="J581" s="58"/>
      <c r="K581" s="57"/>
      <c r="L581" s="57"/>
      <c r="M581" s="58"/>
      <c r="N581" s="56"/>
      <c r="O581" s="57"/>
      <c r="P581" s="57"/>
      <c r="Q581" s="58"/>
      <c r="R581" s="56"/>
      <c r="S581" s="49"/>
      <c r="T581" s="59"/>
      <c r="U581" s="49"/>
      <c r="V581" s="60"/>
      <c r="W581" s="49"/>
      <c r="X581" s="60"/>
      <c r="Y581" s="49"/>
      <c r="Z581" s="49"/>
      <c r="AA581" s="49"/>
      <c r="AB581" s="49"/>
    </row>
    <row r="582" spans="1:28">
      <c r="A582" s="49"/>
      <c r="B582" s="52"/>
      <c r="C582" s="53"/>
      <c r="D582" s="54"/>
      <c r="E582" s="55"/>
      <c r="F582" s="56"/>
      <c r="G582" s="57"/>
      <c r="H582" s="57"/>
      <c r="I582" s="58"/>
      <c r="J582" s="58"/>
      <c r="K582" s="57"/>
      <c r="L582" s="57"/>
      <c r="M582" s="58"/>
      <c r="N582" s="56"/>
      <c r="O582" s="57"/>
      <c r="P582" s="57"/>
      <c r="Q582" s="58"/>
      <c r="R582" s="56"/>
      <c r="S582" s="49"/>
      <c r="T582" s="59"/>
      <c r="U582" s="49"/>
      <c r="V582" s="60"/>
      <c r="W582" s="49"/>
      <c r="X582" s="60"/>
      <c r="Y582" s="49"/>
      <c r="Z582" s="49"/>
      <c r="AA582" s="49"/>
      <c r="AB582" s="49"/>
    </row>
    <row r="583" spans="1:28">
      <c r="A583" s="49"/>
      <c r="B583" s="52"/>
      <c r="C583" s="53"/>
      <c r="D583" s="54"/>
      <c r="E583" s="55"/>
      <c r="F583" s="56"/>
      <c r="G583" s="57"/>
      <c r="H583" s="57"/>
      <c r="I583" s="58"/>
      <c r="J583" s="58"/>
      <c r="K583" s="57"/>
      <c r="L583" s="57"/>
      <c r="M583" s="58"/>
      <c r="N583" s="56"/>
      <c r="O583" s="57"/>
      <c r="P583" s="57"/>
      <c r="Q583" s="58"/>
      <c r="R583" s="56"/>
      <c r="S583" s="49"/>
      <c r="T583" s="59"/>
      <c r="U583" s="49"/>
      <c r="V583" s="60"/>
      <c r="W583" s="49"/>
      <c r="X583" s="60"/>
      <c r="Y583" s="49"/>
      <c r="Z583" s="49"/>
      <c r="AA583" s="49"/>
      <c r="AB583" s="49"/>
    </row>
    <row r="584" spans="1:28">
      <c r="A584" s="49"/>
      <c r="B584" s="52"/>
      <c r="C584" s="53"/>
      <c r="D584" s="54"/>
      <c r="E584" s="55"/>
      <c r="F584" s="56"/>
      <c r="G584" s="57"/>
      <c r="H584" s="57"/>
      <c r="I584" s="58"/>
      <c r="J584" s="58"/>
      <c r="K584" s="57"/>
      <c r="L584" s="57"/>
      <c r="M584" s="58"/>
      <c r="N584" s="56"/>
      <c r="O584" s="57"/>
      <c r="P584" s="57"/>
      <c r="Q584" s="58"/>
      <c r="R584" s="56"/>
      <c r="S584" s="49"/>
      <c r="T584" s="59"/>
      <c r="U584" s="49"/>
      <c r="V584" s="60"/>
      <c r="W584" s="49"/>
      <c r="X584" s="60"/>
      <c r="Y584" s="49"/>
      <c r="Z584" s="49"/>
      <c r="AA584" s="49"/>
      <c r="AB584" s="49"/>
    </row>
    <row r="585" spans="1:28">
      <c r="A585" s="49"/>
      <c r="B585" s="52"/>
      <c r="C585" s="53"/>
      <c r="D585" s="54"/>
      <c r="E585" s="55"/>
      <c r="F585" s="56"/>
      <c r="G585" s="57"/>
      <c r="H585" s="57"/>
      <c r="I585" s="58"/>
      <c r="J585" s="58"/>
      <c r="K585" s="57"/>
      <c r="L585" s="57"/>
      <c r="M585" s="58"/>
      <c r="N585" s="56"/>
      <c r="O585" s="57"/>
      <c r="P585" s="57"/>
      <c r="Q585" s="58"/>
      <c r="R585" s="56"/>
      <c r="S585" s="49"/>
      <c r="T585" s="59"/>
      <c r="U585" s="49"/>
      <c r="V585" s="60"/>
      <c r="W585" s="49"/>
      <c r="X585" s="60"/>
      <c r="Y585" s="49"/>
      <c r="Z585" s="49"/>
      <c r="AA585" s="49"/>
      <c r="AB585" s="49"/>
    </row>
    <row r="586" spans="1:28">
      <c r="A586" s="49"/>
      <c r="B586" s="52"/>
      <c r="C586" s="53"/>
      <c r="D586" s="54"/>
      <c r="E586" s="55"/>
      <c r="F586" s="56"/>
      <c r="G586" s="57"/>
      <c r="H586" s="57"/>
      <c r="I586" s="58"/>
      <c r="J586" s="58"/>
      <c r="K586" s="57"/>
      <c r="L586" s="57"/>
      <c r="M586" s="58"/>
      <c r="N586" s="56"/>
      <c r="O586" s="57"/>
      <c r="P586" s="57"/>
      <c r="Q586" s="58"/>
      <c r="R586" s="56"/>
      <c r="S586" s="49"/>
      <c r="T586" s="59"/>
      <c r="U586" s="49"/>
      <c r="V586" s="60"/>
      <c r="W586" s="49"/>
      <c r="X586" s="60"/>
      <c r="Y586" s="49"/>
      <c r="Z586" s="49"/>
      <c r="AA586" s="49"/>
      <c r="AB586" s="49"/>
    </row>
    <row r="587" spans="1:28">
      <c r="A587" s="49"/>
      <c r="B587" s="52"/>
      <c r="C587" s="53"/>
      <c r="D587" s="54"/>
      <c r="E587" s="55"/>
      <c r="F587" s="56"/>
      <c r="G587" s="57"/>
      <c r="H587" s="57"/>
      <c r="I587" s="58"/>
      <c r="J587" s="58"/>
      <c r="K587" s="57"/>
      <c r="L587" s="57"/>
      <c r="M587" s="58"/>
      <c r="N587" s="56"/>
      <c r="O587" s="57"/>
      <c r="P587" s="57"/>
      <c r="Q587" s="58"/>
      <c r="R587" s="56"/>
      <c r="S587" s="49"/>
      <c r="T587" s="59"/>
      <c r="U587" s="49"/>
      <c r="V587" s="60"/>
      <c r="W587" s="49"/>
      <c r="X587" s="60"/>
      <c r="Y587" s="49"/>
      <c r="Z587" s="49"/>
      <c r="AA587" s="49"/>
      <c r="AB587" s="49"/>
    </row>
    <row r="588" spans="1:28">
      <c r="A588" s="49"/>
      <c r="B588" s="52"/>
      <c r="C588" s="53"/>
      <c r="D588" s="54"/>
      <c r="E588" s="55"/>
      <c r="F588" s="56"/>
      <c r="G588" s="57"/>
      <c r="H588" s="57"/>
      <c r="I588" s="58"/>
      <c r="J588" s="58"/>
      <c r="K588" s="57"/>
      <c r="L588" s="57"/>
      <c r="M588" s="58"/>
      <c r="N588" s="56"/>
      <c r="O588" s="57"/>
      <c r="P588" s="57"/>
      <c r="Q588" s="58"/>
      <c r="R588" s="56"/>
      <c r="S588" s="49"/>
      <c r="T588" s="59"/>
      <c r="U588" s="49"/>
      <c r="V588" s="60"/>
      <c r="W588" s="49"/>
      <c r="X588" s="60"/>
      <c r="Y588" s="49"/>
      <c r="Z588" s="49"/>
      <c r="AA588" s="49"/>
      <c r="AB588" s="49"/>
    </row>
    <row r="589" spans="1:28">
      <c r="A589" s="49"/>
      <c r="B589" s="52"/>
      <c r="C589" s="53"/>
      <c r="D589" s="54"/>
      <c r="E589" s="55"/>
      <c r="F589" s="56"/>
      <c r="G589" s="57"/>
      <c r="H589" s="57"/>
      <c r="I589" s="58"/>
      <c r="J589" s="58"/>
      <c r="K589" s="57"/>
      <c r="L589" s="57"/>
      <c r="M589" s="58"/>
      <c r="N589" s="56"/>
      <c r="O589" s="57"/>
      <c r="P589" s="57"/>
      <c r="Q589" s="58"/>
      <c r="R589" s="56"/>
      <c r="S589" s="49"/>
      <c r="T589" s="59"/>
      <c r="U589" s="49"/>
      <c r="V589" s="60"/>
      <c r="W589" s="49"/>
      <c r="X589" s="60"/>
      <c r="Y589" s="49"/>
      <c r="Z589" s="49"/>
      <c r="AA589" s="49"/>
      <c r="AB589" s="49"/>
    </row>
    <row r="590" spans="1:28">
      <c r="A590" s="49"/>
      <c r="B590" s="52"/>
      <c r="C590" s="53"/>
      <c r="D590" s="54"/>
      <c r="E590" s="55"/>
      <c r="F590" s="56"/>
      <c r="G590" s="57"/>
      <c r="H590" s="57"/>
      <c r="I590" s="58"/>
      <c r="J590" s="58"/>
      <c r="K590" s="57"/>
      <c r="L590" s="57"/>
      <c r="M590" s="58"/>
      <c r="N590" s="56"/>
      <c r="O590" s="57"/>
      <c r="P590" s="57"/>
      <c r="Q590" s="58"/>
      <c r="R590" s="56"/>
      <c r="S590" s="49"/>
      <c r="T590" s="59"/>
      <c r="U590" s="49"/>
      <c r="V590" s="60"/>
      <c r="W590" s="49"/>
      <c r="X590" s="60"/>
      <c r="Y590" s="49"/>
      <c r="Z590" s="49"/>
      <c r="AA590" s="49"/>
      <c r="AB590" s="49"/>
    </row>
    <row r="591" spans="1:28">
      <c r="A591" s="49"/>
      <c r="B591" s="52"/>
      <c r="C591" s="53"/>
      <c r="D591" s="54"/>
      <c r="E591" s="55"/>
      <c r="F591" s="56"/>
      <c r="G591" s="57"/>
      <c r="H591" s="57"/>
      <c r="I591" s="58"/>
      <c r="J591" s="58"/>
      <c r="K591" s="57"/>
      <c r="L591" s="57"/>
      <c r="M591" s="58"/>
      <c r="N591" s="56"/>
      <c r="O591" s="57"/>
      <c r="P591" s="57"/>
      <c r="Q591" s="58"/>
      <c r="R591" s="56"/>
      <c r="S591" s="49"/>
      <c r="T591" s="59"/>
      <c r="U591" s="49"/>
      <c r="V591" s="60"/>
      <c r="W591" s="49"/>
      <c r="X591" s="60"/>
      <c r="Y591" s="49"/>
      <c r="Z591" s="49"/>
      <c r="AA591" s="49"/>
      <c r="AB591" s="49"/>
    </row>
    <row r="592" spans="1:28">
      <c r="A592" s="49"/>
      <c r="B592" s="52"/>
      <c r="C592" s="53"/>
      <c r="D592" s="54"/>
      <c r="E592" s="55"/>
      <c r="F592" s="56"/>
      <c r="G592" s="57"/>
      <c r="H592" s="57"/>
      <c r="I592" s="58"/>
      <c r="J592" s="58"/>
      <c r="K592" s="57"/>
      <c r="L592" s="57"/>
      <c r="M592" s="58"/>
      <c r="N592" s="56"/>
      <c r="O592" s="57"/>
      <c r="P592" s="57"/>
      <c r="Q592" s="58"/>
      <c r="R592" s="56"/>
      <c r="S592" s="49"/>
      <c r="T592" s="59"/>
      <c r="U592" s="49"/>
      <c r="V592" s="60"/>
      <c r="W592" s="49"/>
      <c r="X592" s="60"/>
      <c r="Y592" s="49"/>
      <c r="Z592" s="49"/>
      <c r="AA592" s="49"/>
      <c r="AB592" s="49"/>
    </row>
    <row r="593" spans="1:28">
      <c r="A593" s="49"/>
      <c r="B593" s="52"/>
      <c r="C593" s="53"/>
      <c r="D593" s="54"/>
      <c r="E593" s="55"/>
      <c r="F593" s="56"/>
      <c r="G593" s="57"/>
      <c r="H593" s="57"/>
      <c r="I593" s="58"/>
      <c r="J593" s="58"/>
      <c r="K593" s="57"/>
      <c r="L593" s="57"/>
      <c r="M593" s="58"/>
      <c r="N593" s="56"/>
      <c r="O593" s="57"/>
      <c r="P593" s="57"/>
      <c r="Q593" s="58"/>
      <c r="R593" s="56"/>
      <c r="S593" s="49"/>
      <c r="T593" s="59"/>
      <c r="U593" s="49"/>
      <c r="V593" s="60"/>
      <c r="W593" s="49"/>
      <c r="X593" s="60"/>
      <c r="Y593" s="49"/>
      <c r="Z593" s="49"/>
      <c r="AA593" s="49"/>
      <c r="AB593" s="49"/>
    </row>
    <row r="594" spans="1:28">
      <c r="A594" s="49"/>
      <c r="B594" s="52"/>
      <c r="C594" s="53"/>
      <c r="D594" s="54"/>
      <c r="E594" s="55"/>
      <c r="F594" s="56"/>
      <c r="G594" s="57"/>
      <c r="H594" s="57"/>
      <c r="I594" s="58"/>
      <c r="J594" s="58"/>
      <c r="K594" s="57"/>
      <c r="L594" s="57"/>
      <c r="M594" s="58"/>
      <c r="N594" s="56"/>
      <c r="O594" s="57"/>
      <c r="P594" s="57"/>
      <c r="Q594" s="58"/>
      <c r="R594" s="56"/>
      <c r="S594" s="49"/>
      <c r="T594" s="59"/>
      <c r="U594" s="49"/>
      <c r="V594" s="60"/>
      <c r="W594" s="49"/>
      <c r="X594" s="60"/>
      <c r="Y594" s="49"/>
      <c r="Z594" s="49"/>
      <c r="AA594" s="49"/>
      <c r="AB594" s="49"/>
    </row>
    <row r="595" spans="1:28">
      <c r="A595" s="49"/>
      <c r="B595" s="52"/>
      <c r="C595" s="53"/>
      <c r="D595" s="54"/>
      <c r="E595" s="55"/>
      <c r="F595" s="56"/>
      <c r="G595" s="57"/>
      <c r="H595" s="57"/>
      <c r="I595" s="58"/>
      <c r="J595" s="58"/>
      <c r="K595" s="57"/>
      <c r="L595" s="57"/>
      <c r="M595" s="58"/>
      <c r="N595" s="56"/>
      <c r="O595" s="57"/>
      <c r="P595" s="57"/>
      <c r="Q595" s="58"/>
      <c r="R595" s="56"/>
      <c r="S595" s="49"/>
      <c r="T595" s="59"/>
      <c r="U595" s="49"/>
      <c r="V595" s="60"/>
      <c r="W595" s="49"/>
      <c r="X595" s="60"/>
      <c r="Y595" s="49"/>
      <c r="Z595" s="49"/>
      <c r="AA595" s="49"/>
      <c r="AB595" s="49"/>
    </row>
    <row r="596" spans="1:28">
      <c r="A596" s="49"/>
      <c r="B596" s="52"/>
      <c r="C596" s="53"/>
      <c r="D596" s="54"/>
      <c r="E596" s="55"/>
      <c r="F596" s="56"/>
      <c r="G596" s="57"/>
      <c r="H596" s="57"/>
      <c r="I596" s="58"/>
      <c r="J596" s="58"/>
      <c r="K596" s="57"/>
      <c r="L596" s="57"/>
      <c r="M596" s="58"/>
      <c r="N596" s="56"/>
      <c r="O596" s="57"/>
      <c r="P596" s="57"/>
      <c r="Q596" s="58"/>
      <c r="R596" s="56"/>
      <c r="S596" s="49"/>
      <c r="T596" s="59"/>
      <c r="U596" s="49"/>
      <c r="V596" s="60"/>
      <c r="W596" s="49"/>
      <c r="X596" s="60"/>
      <c r="Y596" s="49"/>
      <c r="Z596" s="49"/>
      <c r="AA596" s="49"/>
      <c r="AB596" s="49"/>
    </row>
    <row r="597" spans="1:28">
      <c r="A597" s="49"/>
      <c r="B597" s="52"/>
      <c r="C597" s="53"/>
      <c r="D597" s="54"/>
      <c r="E597" s="55"/>
      <c r="F597" s="56"/>
      <c r="G597" s="57"/>
      <c r="H597" s="57"/>
      <c r="I597" s="58"/>
      <c r="J597" s="58"/>
      <c r="K597" s="57"/>
      <c r="L597" s="57"/>
      <c r="M597" s="58"/>
      <c r="N597" s="56"/>
      <c r="O597" s="57"/>
      <c r="P597" s="57"/>
      <c r="Q597" s="58"/>
      <c r="R597" s="56"/>
      <c r="S597" s="49"/>
      <c r="T597" s="59"/>
      <c r="U597" s="49"/>
      <c r="V597" s="60"/>
      <c r="W597" s="49"/>
      <c r="X597" s="60"/>
      <c r="Y597" s="49"/>
      <c r="Z597" s="49"/>
      <c r="AA597" s="49"/>
      <c r="AB597" s="49"/>
    </row>
    <row r="598" spans="1:28">
      <c r="A598" s="49"/>
      <c r="B598" s="52"/>
      <c r="C598" s="53"/>
      <c r="D598" s="54"/>
      <c r="E598" s="55"/>
      <c r="F598" s="56"/>
      <c r="G598" s="57"/>
      <c r="H598" s="57"/>
      <c r="I598" s="58"/>
      <c r="J598" s="58"/>
      <c r="K598" s="57"/>
      <c r="L598" s="57"/>
      <c r="M598" s="58"/>
      <c r="N598" s="56"/>
      <c r="O598" s="57"/>
      <c r="P598" s="57"/>
      <c r="Q598" s="58"/>
      <c r="R598" s="56"/>
      <c r="S598" s="49"/>
      <c r="T598" s="59"/>
      <c r="U598" s="49"/>
      <c r="V598" s="60"/>
      <c r="W598" s="49"/>
      <c r="X598" s="60"/>
      <c r="Y598" s="49"/>
      <c r="Z598" s="49"/>
      <c r="AA598" s="49"/>
      <c r="AB598" s="49"/>
    </row>
    <row r="599" spans="1:28">
      <c r="A599" s="49"/>
      <c r="B599" s="52"/>
      <c r="C599" s="53"/>
      <c r="D599" s="54"/>
      <c r="E599" s="55"/>
      <c r="F599" s="56"/>
      <c r="G599" s="57"/>
      <c r="H599" s="57"/>
      <c r="I599" s="58"/>
      <c r="J599" s="58"/>
      <c r="K599" s="57"/>
      <c r="L599" s="57"/>
      <c r="M599" s="58"/>
      <c r="N599" s="56"/>
      <c r="O599" s="57"/>
      <c r="P599" s="57"/>
      <c r="Q599" s="58"/>
      <c r="R599" s="56"/>
      <c r="S599" s="49"/>
      <c r="T599" s="59"/>
      <c r="U599" s="49"/>
      <c r="V599" s="60"/>
      <c r="W599" s="49"/>
      <c r="X599" s="60"/>
      <c r="Y599" s="49"/>
      <c r="Z599" s="49"/>
      <c r="AA599" s="49"/>
      <c r="AB599" s="49"/>
    </row>
    <row r="600" spans="1:28">
      <c r="A600" s="49"/>
      <c r="B600" s="52"/>
      <c r="C600" s="53"/>
      <c r="D600" s="54"/>
      <c r="E600" s="55"/>
      <c r="F600" s="56"/>
      <c r="G600" s="57"/>
      <c r="H600" s="57"/>
      <c r="I600" s="58"/>
      <c r="J600" s="58"/>
      <c r="K600" s="57"/>
      <c r="L600" s="57"/>
      <c r="M600" s="58"/>
      <c r="N600" s="56"/>
      <c r="O600" s="57"/>
      <c r="P600" s="57"/>
      <c r="Q600" s="58"/>
      <c r="R600" s="56"/>
      <c r="S600" s="49"/>
      <c r="T600" s="59"/>
      <c r="U600" s="49"/>
      <c r="V600" s="60"/>
      <c r="W600" s="49"/>
      <c r="X600" s="60"/>
      <c r="Y600" s="49"/>
      <c r="Z600" s="49"/>
      <c r="AA600" s="49"/>
      <c r="AB600" s="49"/>
    </row>
    <row r="601" spans="1:28">
      <c r="A601" s="49"/>
      <c r="B601" s="52"/>
      <c r="C601" s="53"/>
      <c r="D601" s="54"/>
      <c r="E601" s="55"/>
      <c r="F601" s="56"/>
      <c r="G601" s="57"/>
      <c r="H601" s="57"/>
      <c r="I601" s="58"/>
      <c r="J601" s="58"/>
      <c r="K601" s="57"/>
      <c r="L601" s="57"/>
      <c r="M601" s="58"/>
      <c r="N601" s="56"/>
      <c r="O601" s="57"/>
      <c r="P601" s="57"/>
      <c r="Q601" s="58"/>
      <c r="R601" s="56"/>
      <c r="S601" s="49"/>
      <c r="T601" s="59"/>
      <c r="U601" s="49"/>
      <c r="V601" s="60"/>
      <c r="W601" s="49"/>
      <c r="X601" s="60"/>
      <c r="Y601" s="49"/>
      <c r="Z601" s="49"/>
      <c r="AA601" s="49"/>
      <c r="AB601" s="49"/>
    </row>
    <row r="602" spans="1:28">
      <c r="A602" s="49"/>
      <c r="B602" s="52"/>
      <c r="C602" s="53"/>
      <c r="D602" s="54"/>
      <c r="E602" s="55"/>
      <c r="F602" s="56"/>
      <c r="G602" s="57"/>
      <c r="H602" s="57"/>
      <c r="I602" s="58"/>
      <c r="J602" s="58"/>
      <c r="K602" s="57"/>
      <c r="L602" s="57"/>
      <c r="M602" s="58"/>
      <c r="N602" s="56"/>
      <c r="O602" s="57"/>
      <c r="P602" s="57"/>
      <c r="Q602" s="58"/>
      <c r="R602" s="56"/>
      <c r="S602" s="49"/>
      <c r="T602" s="59"/>
      <c r="U602" s="49"/>
      <c r="V602" s="60"/>
      <c r="W602" s="49"/>
      <c r="X602" s="60"/>
      <c r="Y602" s="49"/>
      <c r="Z602" s="49"/>
      <c r="AA602" s="49"/>
      <c r="AB602" s="49"/>
    </row>
    <row r="603" spans="1:28">
      <c r="A603" s="49"/>
      <c r="B603" s="52"/>
      <c r="C603" s="53"/>
      <c r="D603" s="54"/>
      <c r="E603" s="55"/>
      <c r="F603" s="56"/>
      <c r="G603" s="57"/>
      <c r="H603" s="57"/>
      <c r="I603" s="58"/>
      <c r="J603" s="58"/>
      <c r="K603" s="57"/>
      <c r="L603" s="57"/>
      <c r="M603" s="58"/>
      <c r="N603" s="56"/>
      <c r="O603" s="57"/>
      <c r="P603" s="57"/>
      <c r="Q603" s="58"/>
      <c r="R603" s="56"/>
      <c r="S603" s="49"/>
      <c r="T603" s="59"/>
      <c r="U603" s="49"/>
      <c r="V603" s="60"/>
      <c r="W603" s="49"/>
      <c r="X603" s="60"/>
      <c r="Y603" s="49"/>
      <c r="Z603" s="49"/>
      <c r="AA603" s="49"/>
      <c r="AB603" s="49"/>
    </row>
    <row r="604" spans="1:28">
      <c r="A604" s="49"/>
      <c r="B604" s="52"/>
      <c r="C604" s="53"/>
      <c r="D604" s="54"/>
      <c r="E604" s="55"/>
      <c r="F604" s="56"/>
      <c r="G604" s="57"/>
      <c r="H604" s="57"/>
      <c r="I604" s="58"/>
      <c r="J604" s="58"/>
      <c r="K604" s="57"/>
      <c r="L604" s="57"/>
      <c r="M604" s="58"/>
      <c r="N604" s="56"/>
      <c r="O604" s="57"/>
      <c r="P604" s="57"/>
      <c r="Q604" s="58"/>
      <c r="R604" s="56"/>
      <c r="S604" s="49"/>
      <c r="T604" s="59"/>
      <c r="U604" s="49"/>
      <c r="V604" s="60"/>
      <c r="W604" s="49"/>
      <c r="X604" s="60"/>
      <c r="Y604" s="49"/>
      <c r="Z604" s="49"/>
      <c r="AA604" s="49"/>
      <c r="AB604" s="49"/>
    </row>
    <row r="605" spans="1:28">
      <c r="A605" s="49"/>
      <c r="B605" s="52"/>
      <c r="C605" s="53"/>
      <c r="D605" s="54"/>
      <c r="E605" s="55"/>
      <c r="F605" s="56"/>
      <c r="G605" s="57"/>
      <c r="H605" s="57"/>
      <c r="I605" s="58"/>
      <c r="J605" s="58"/>
      <c r="K605" s="57"/>
      <c r="L605" s="57"/>
      <c r="M605" s="58"/>
      <c r="N605" s="56"/>
      <c r="O605" s="57"/>
      <c r="P605" s="57"/>
      <c r="Q605" s="58"/>
      <c r="R605" s="56"/>
      <c r="S605" s="49"/>
      <c r="T605" s="59"/>
      <c r="U605" s="49"/>
      <c r="V605" s="60"/>
      <c r="W605" s="49"/>
      <c r="X605" s="60"/>
      <c r="Y605" s="49"/>
      <c r="Z605" s="49"/>
      <c r="AA605" s="49"/>
      <c r="AB605" s="49"/>
    </row>
    <row r="606" spans="1:28">
      <c r="A606" s="49"/>
      <c r="B606" s="52"/>
      <c r="C606" s="53"/>
      <c r="D606" s="54"/>
      <c r="E606" s="55"/>
      <c r="F606" s="56"/>
      <c r="G606" s="57"/>
      <c r="H606" s="57"/>
      <c r="I606" s="58"/>
      <c r="J606" s="58"/>
      <c r="K606" s="57"/>
      <c r="L606" s="57"/>
      <c r="M606" s="58"/>
      <c r="N606" s="56"/>
      <c r="O606" s="57"/>
      <c r="P606" s="57"/>
      <c r="Q606" s="58"/>
      <c r="R606" s="56"/>
      <c r="S606" s="49"/>
      <c r="T606" s="59"/>
      <c r="U606" s="49"/>
      <c r="V606" s="60"/>
      <c r="W606" s="49"/>
      <c r="X606" s="60"/>
      <c r="Y606" s="49"/>
      <c r="Z606" s="49"/>
      <c r="AA606" s="49"/>
      <c r="AB606" s="49"/>
    </row>
    <row r="607" spans="1:28">
      <c r="A607" s="49"/>
      <c r="B607" s="52"/>
      <c r="C607" s="53"/>
      <c r="D607" s="54"/>
      <c r="E607" s="55"/>
      <c r="F607" s="56"/>
      <c r="G607" s="57"/>
      <c r="H607" s="57"/>
      <c r="I607" s="58"/>
      <c r="J607" s="58"/>
      <c r="K607" s="57"/>
      <c r="L607" s="57"/>
      <c r="M607" s="58"/>
      <c r="N607" s="56"/>
      <c r="O607" s="57"/>
      <c r="P607" s="57"/>
      <c r="Q607" s="58"/>
      <c r="R607" s="56"/>
      <c r="S607" s="49"/>
      <c r="T607" s="59"/>
      <c r="U607" s="49"/>
      <c r="V607" s="60"/>
      <c r="W607" s="49"/>
      <c r="X607" s="60"/>
      <c r="Y607" s="49"/>
      <c r="Z607" s="49"/>
      <c r="AA607" s="49"/>
      <c r="AB607" s="49"/>
    </row>
    <row r="608" spans="1:28">
      <c r="A608" s="49"/>
      <c r="B608" s="52"/>
      <c r="C608" s="53"/>
      <c r="D608" s="54"/>
      <c r="E608" s="55"/>
      <c r="F608" s="56"/>
      <c r="G608" s="57"/>
      <c r="H608" s="57"/>
      <c r="I608" s="58"/>
      <c r="J608" s="58"/>
      <c r="K608" s="57"/>
      <c r="L608" s="57"/>
      <c r="M608" s="58"/>
      <c r="N608" s="56"/>
      <c r="O608" s="57"/>
      <c r="P608" s="57"/>
      <c r="Q608" s="58"/>
      <c r="R608" s="56"/>
      <c r="S608" s="49"/>
      <c r="T608" s="59"/>
      <c r="U608" s="49"/>
      <c r="V608" s="60"/>
      <c r="W608" s="49"/>
      <c r="X608" s="60"/>
      <c r="Y608" s="49"/>
      <c r="Z608" s="49"/>
      <c r="AA608" s="49"/>
      <c r="AB608" s="49"/>
    </row>
    <row r="609" spans="1:28">
      <c r="A609" s="49"/>
      <c r="B609" s="52"/>
      <c r="C609" s="53"/>
      <c r="D609" s="54"/>
      <c r="E609" s="55"/>
      <c r="F609" s="56"/>
      <c r="G609" s="57"/>
      <c r="H609" s="57"/>
      <c r="I609" s="58"/>
      <c r="J609" s="58"/>
      <c r="K609" s="57"/>
      <c r="L609" s="57"/>
      <c r="M609" s="58"/>
      <c r="N609" s="56"/>
      <c r="O609" s="57"/>
      <c r="P609" s="57"/>
      <c r="Q609" s="58"/>
      <c r="R609" s="56"/>
      <c r="S609" s="49"/>
      <c r="T609" s="59"/>
      <c r="U609" s="49"/>
      <c r="V609" s="60"/>
      <c r="W609" s="49"/>
      <c r="X609" s="60"/>
      <c r="Y609" s="49"/>
      <c r="Z609" s="49"/>
      <c r="AA609" s="49"/>
      <c r="AB609" s="49"/>
    </row>
    <row r="610" spans="1:28">
      <c r="A610" s="49"/>
      <c r="B610" s="52"/>
      <c r="C610" s="53"/>
      <c r="D610" s="54"/>
      <c r="E610" s="55"/>
      <c r="F610" s="56"/>
      <c r="G610" s="57"/>
      <c r="H610" s="57"/>
      <c r="I610" s="58"/>
      <c r="J610" s="58"/>
      <c r="K610" s="57"/>
      <c r="L610" s="57"/>
      <c r="M610" s="58"/>
      <c r="N610" s="56"/>
      <c r="O610" s="57"/>
      <c r="P610" s="57"/>
      <c r="Q610" s="58"/>
      <c r="R610" s="56"/>
      <c r="S610" s="49"/>
      <c r="T610" s="59"/>
      <c r="U610" s="49"/>
      <c r="V610" s="60"/>
      <c r="W610" s="49"/>
      <c r="X610" s="60"/>
      <c r="Y610" s="49"/>
      <c r="Z610" s="49"/>
      <c r="AA610" s="49"/>
      <c r="AB610" s="49"/>
    </row>
    <row r="611" spans="1:28">
      <c r="A611" s="49"/>
      <c r="B611" s="52"/>
      <c r="C611" s="53"/>
      <c r="D611" s="54"/>
      <c r="E611" s="55"/>
      <c r="F611" s="56"/>
      <c r="G611" s="57"/>
      <c r="H611" s="57"/>
      <c r="I611" s="58"/>
      <c r="J611" s="58"/>
      <c r="K611" s="57"/>
      <c r="L611" s="57"/>
      <c r="M611" s="58"/>
      <c r="N611" s="56"/>
      <c r="O611" s="57"/>
      <c r="P611" s="57"/>
      <c r="Q611" s="58"/>
      <c r="R611" s="56"/>
      <c r="S611" s="49"/>
      <c r="T611" s="59"/>
      <c r="U611" s="49"/>
      <c r="V611" s="60"/>
      <c r="W611" s="49"/>
      <c r="X611" s="60"/>
      <c r="Y611" s="49"/>
      <c r="Z611" s="49"/>
      <c r="AA611" s="49"/>
      <c r="AB611" s="49"/>
    </row>
    <row r="612" spans="1:28">
      <c r="A612" s="49"/>
      <c r="B612" s="52"/>
      <c r="C612" s="53"/>
      <c r="D612" s="54"/>
      <c r="E612" s="55"/>
      <c r="F612" s="56"/>
      <c r="G612" s="57"/>
      <c r="H612" s="57"/>
      <c r="I612" s="58"/>
      <c r="J612" s="58"/>
      <c r="K612" s="57"/>
      <c r="L612" s="57"/>
      <c r="M612" s="58"/>
      <c r="N612" s="56"/>
      <c r="O612" s="57"/>
      <c r="P612" s="57"/>
      <c r="Q612" s="58"/>
      <c r="R612" s="56"/>
      <c r="S612" s="49"/>
      <c r="T612" s="59"/>
      <c r="U612" s="49"/>
      <c r="V612" s="60"/>
      <c r="W612" s="49"/>
      <c r="X612" s="60"/>
      <c r="Y612" s="49"/>
      <c r="Z612" s="49"/>
      <c r="AA612" s="49"/>
      <c r="AB612" s="49"/>
    </row>
    <row r="613" spans="1:28">
      <c r="A613" s="49"/>
      <c r="B613" s="52"/>
      <c r="C613" s="53"/>
      <c r="D613" s="54"/>
      <c r="E613" s="55"/>
      <c r="F613" s="56"/>
      <c r="G613" s="57"/>
      <c r="H613" s="57"/>
      <c r="I613" s="58"/>
      <c r="J613" s="58"/>
      <c r="K613" s="57"/>
      <c r="L613" s="57"/>
      <c r="M613" s="58"/>
      <c r="N613" s="56"/>
      <c r="O613" s="57"/>
      <c r="P613" s="57"/>
      <c r="Q613" s="58"/>
      <c r="R613" s="56"/>
      <c r="S613" s="49"/>
      <c r="T613" s="59"/>
      <c r="U613" s="49"/>
      <c r="V613" s="60"/>
      <c r="W613" s="49"/>
      <c r="X613" s="60"/>
      <c r="Y613" s="49"/>
      <c r="Z613" s="49"/>
      <c r="AA613" s="49"/>
      <c r="AB613" s="49"/>
    </row>
    <row r="614" spans="1:28">
      <c r="A614" s="49"/>
      <c r="B614" s="52"/>
      <c r="C614" s="53"/>
      <c r="D614" s="54"/>
      <c r="E614" s="55"/>
      <c r="F614" s="56"/>
      <c r="G614" s="57"/>
      <c r="H614" s="57"/>
      <c r="I614" s="58"/>
      <c r="J614" s="58"/>
      <c r="K614" s="57"/>
      <c r="L614" s="57"/>
      <c r="M614" s="58"/>
      <c r="N614" s="56"/>
      <c r="O614" s="57"/>
      <c r="P614" s="57"/>
      <c r="Q614" s="58"/>
      <c r="R614" s="56"/>
      <c r="S614" s="49"/>
      <c r="T614" s="59"/>
      <c r="U614" s="49"/>
      <c r="V614" s="60"/>
      <c r="W614" s="49"/>
      <c r="X614" s="60"/>
      <c r="Y614" s="49"/>
      <c r="Z614" s="49"/>
      <c r="AA614" s="49"/>
      <c r="AB614" s="49"/>
    </row>
    <row r="615" spans="1:28">
      <c r="A615" s="49"/>
      <c r="B615" s="52"/>
      <c r="C615" s="53"/>
      <c r="D615" s="54"/>
      <c r="E615" s="55"/>
      <c r="F615" s="56"/>
      <c r="G615" s="57"/>
      <c r="H615" s="57"/>
      <c r="I615" s="58"/>
      <c r="J615" s="58"/>
      <c r="K615" s="57"/>
      <c r="L615" s="57"/>
      <c r="M615" s="58"/>
      <c r="N615" s="56"/>
      <c r="O615" s="57"/>
      <c r="P615" s="57"/>
      <c r="Q615" s="58"/>
      <c r="R615" s="56"/>
      <c r="S615" s="49"/>
      <c r="T615" s="59"/>
      <c r="U615" s="49"/>
      <c r="V615" s="60"/>
      <c r="W615" s="49"/>
      <c r="X615" s="60"/>
      <c r="Y615" s="49"/>
      <c r="Z615" s="49"/>
      <c r="AA615" s="49"/>
      <c r="AB615" s="49"/>
    </row>
    <row r="616" spans="1:28">
      <c r="A616" s="49"/>
      <c r="B616" s="52"/>
      <c r="C616" s="53"/>
      <c r="D616" s="54"/>
      <c r="E616" s="55"/>
      <c r="F616" s="56"/>
      <c r="G616" s="57"/>
      <c r="H616" s="57"/>
      <c r="I616" s="58"/>
      <c r="J616" s="58"/>
      <c r="K616" s="57"/>
      <c r="L616" s="57"/>
      <c r="M616" s="58"/>
      <c r="N616" s="56"/>
      <c r="O616" s="57"/>
      <c r="P616" s="57"/>
      <c r="Q616" s="58"/>
      <c r="R616" s="56"/>
      <c r="S616" s="49"/>
      <c r="T616" s="59"/>
      <c r="U616" s="49"/>
      <c r="V616" s="60"/>
      <c r="W616" s="49"/>
      <c r="X616" s="60"/>
      <c r="Y616" s="49"/>
      <c r="Z616" s="49"/>
      <c r="AA616" s="49"/>
      <c r="AB616" s="49"/>
    </row>
    <row r="617" spans="1:28">
      <c r="A617" s="49"/>
      <c r="B617" s="52"/>
      <c r="C617" s="53"/>
      <c r="D617" s="54"/>
      <c r="E617" s="55"/>
      <c r="F617" s="56"/>
      <c r="G617" s="57"/>
      <c r="H617" s="57"/>
      <c r="I617" s="58"/>
      <c r="J617" s="58"/>
      <c r="K617" s="57"/>
      <c r="L617" s="57"/>
      <c r="M617" s="58"/>
      <c r="N617" s="56"/>
      <c r="O617" s="57"/>
      <c r="P617" s="57"/>
      <c r="Q617" s="58"/>
      <c r="R617" s="56"/>
      <c r="S617" s="49"/>
      <c r="T617" s="59"/>
      <c r="U617" s="49"/>
      <c r="V617" s="60"/>
      <c r="W617" s="49"/>
      <c r="X617" s="60"/>
      <c r="Y617" s="49"/>
      <c r="Z617" s="49"/>
      <c r="AA617" s="49"/>
      <c r="AB617" s="49"/>
    </row>
    <row r="618" spans="1:28">
      <c r="A618" s="49"/>
      <c r="B618" s="52"/>
      <c r="C618" s="53"/>
      <c r="D618" s="54"/>
      <c r="E618" s="55"/>
      <c r="F618" s="56"/>
      <c r="G618" s="57"/>
      <c r="H618" s="57"/>
      <c r="I618" s="58"/>
      <c r="J618" s="58"/>
      <c r="K618" s="57"/>
      <c r="L618" s="57"/>
      <c r="M618" s="58"/>
      <c r="N618" s="56"/>
      <c r="O618" s="57"/>
      <c r="P618" s="57"/>
      <c r="Q618" s="58"/>
      <c r="R618" s="56"/>
      <c r="S618" s="49"/>
      <c r="T618" s="59"/>
      <c r="U618" s="49"/>
      <c r="V618" s="60"/>
      <c r="W618" s="49"/>
      <c r="X618" s="60"/>
      <c r="Y618" s="49"/>
      <c r="Z618" s="49"/>
      <c r="AA618" s="49"/>
      <c r="AB618" s="49"/>
    </row>
    <row r="619" spans="1:28">
      <c r="A619" s="49"/>
      <c r="B619" s="52"/>
      <c r="C619" s="53"/>
      <c r="D619" s="54"/>
      <c r="E619" s="55"/>
      <c r="F619" s="56"/>
      <c r="G619" s="57"/>
      <c r="H619" s="57"/>
      <c r="I619" s="58"/>
      <c r="J619" s="58"/>
      <c r="K619" s="57"/>
      <c r="L619" s="57"/>
      <c r="M619" s="58"/>
      <c r="N619" s="56"/>
      <c r="O619" s="57"/>
      <c r="P619" s="57"/>
      <c r="Q619" s="58"/>
      <c r="R619" s="56"/>
      <c r="S619" s="49"/>
      <c r="T619" s="59"/>
      <c r="U619" s="49"/>
      <c r="V619" s="60"/>
      <c r="W619" s="49"/>
      <c r="X619" s="60"/>
      <c r="Y619" s="49"/>
      <c r="Z619" s="49"/>
      <c r="AA619" s="49"/>
      <c r="AB619" s="49"/>
    </row>
    <row r="620" spans="1:28">
      <c r="A620" s="49"/>
      <c r="B620" s="52"/>
      <c r="C620" s="53"/>
      <c r="D620" s="54"/>
      <c r="E620" s="55"/>
      <c r="F620" s="56"/>
      <c r="G620" s="57"/>
      <c r="H620" s="57"/>
      <c r="I620" s="58"/>
      <c r="J620" s="58"/>
      <c r="K620" s="57"/>
      <c r="L620" s="57"/>
      <c r="M620" s="58"/>
      <c r="N620" s="56"/>
      <c r="O620" s="57"/>
      <c r="P620" s="57"/>
      <c r="Q620" s="58"/>
      <c r="R620" s="56"/>
      <c r="S620" s="49"/>
      <c r="T620" s="59"/>
      <c r="U620" s="49"/>
      <c r="V620" s="60"/>
      <c r="W620" s="49"/>
      <c r="X620" s="60"/>
      <c r="Y620" s="49"/>
      <c r="Z620" s="49"/>
      <c r="AA620" s="49"/>
      <c r="AB620" s="49"/>
    </row>
    <row r="621" spans="1:28">
      <c r="A621" s="49"/>
      <c r="B621" s="52"/>
      <c r="C621" s="53"/>
      <c r="D621" s="54"/>
      <c r="E621" s="55"/>
      <c r="F621" s="56"/>
      <c r="G621" s="57"/>
      <c r="H621" s="57"/>
      <c r="I621" s="58"/>
      <c r="J621" s="58"/>
      <c r="K621" s="57"/>
      <c r="L621" s="57"/>
      <c r="M621" s="58"/>
      <c r="N621" s="56"/>
      <c r="O621" s="57"/>
      <c r="P621" s="57"/>
      <c r="Q621" s="58"/>
      <c r="R621" s="56"/>
      <c r="S621" s="49"/>
      <c r="T621" s="59"/>
      <c r="U621" s="49"/>
      <c r="V621" s="60"/>
      <c r="W621" s="49"/>
      <c r="X621" s="60"/>
      <c r="Y621" s="49"/>
      <c r="Z621" s="49"/>
      <c r="AA621" s="49"/>
      <c r="AB621" s="49"/>
    </row>
    <row r="622" spans="1:28">
      <c r="A622" s="49"/>
      <c r="B622" s="52"/>
      <c r="C622" s="53"/>
      <c r="D622" s="54"/>
      <c r="E622" s="55"/>
      <c r="F622" s="56"/>
      <c r="G622" s="57"/>
      <c r="H622" s="57"/>
      <c r="I622" s="58"/>
      <c r="J622" s="58"/>
      <c r="K622" s="57"/>
      <c r="L622" s="57"/>
      <c r="M622" s="58"/>
      <c r="N622" s="56"/>
      <c r="O622" s="57"/>
      <c r="P622" s="57"/>
      <c r="Q622" s="58"/>
      <c r="R622" s="56"/>
      <c r="S622" s="49"/>
      <c r="T622" s="59"/>
      <c r="U622" s="49"/>
      <c r="V622" s="60"/>
      <c r="W622" s="49"/>
      <c r="X622" s="60"/>
      <c r="Y622" s="49"/>
      <c r="Z622" s="49"/>
      <c r="AA622" s="49"/>
      <c r="AB622" s="49"/>
    </row>
    <row r="623" spans="1:28">
      <c r="A623" s="49"/>
      <c r="B623" s="52"/>
      <c r="C623" s="53"/>
      <c r="D623" s="54"/>
      <c r="E623" s="55"/>
      <c r="F623" s="56"/>
      <c r="G623" s="57"/>
      <c r="H623" s="57"/>
      <c r="I623" s="58"/>
      <c r="J623" s="58"/>
      <c r="K623" s="57"/>
      <c r="L623" s="57"/>
      <c r="M623" s="58"/>
      <c r="N623" s="56"/>
      <c r="O623" s="57"/>
      <c r="P623" s="57"/>
      <c r="Q623" s="58"/>
      <c r="R623" s="56"/>
      <c r="S623" s="49"/>
      <c r="T623" s="59"/>
      <c r="U623" s="49"/>
      <c r="V623" s="60"/>
      <c r="W623" s="49"/>
      <c r="X623" s="60"/>
      <c r="Y623" s="49"/>
      <c r="Z623" s="49"/>
      <c r="AA623" s="49"/>
      <c r="AB623" s="49"/>
    </row>
    <row r="624" spans="1:28">
      <c r="A624" s="49"/>
      <c r="B624" s="52"/>
      <c r="C624" s="53"/>
      <c r="D624" s="54"/>
      <c r="E624" s="55"/>
      <c r="F624" s="56"/>
      <c r="G624" s="57"/>
      <c r="H624" s="57"/>
      <c r="I624" s="58"/>
      <c r="J624" s="58"/>
      <c r="K624" s="57"/>
      <c r="L624" s="57"/>
      <c r="M624" s="58"/>
      <c r="N624" s="56"/>
      <c r="O624" s="57"/>
      <c r="P624" s="57"/>
      <c r="Q624" s="58"/>
      <c r="R624" s="56"/>
      <c r="S624" s="49"/>
      <c r="T624" s="59"/>
      <c r="U624" s="49"/>
      <c r="V624" s="60"/>
      <c r="W624" s="49"/>
      <c r="X624" s="60"/>
      <c r="Y624" s="49"/>
      <c r="Z624" s="49"/>
      <c r="AA624" s="49"/>
      <c r="AB624" s="49"/>
    </row>
    <row r="625" spans="1:28">
      <c r="A625" s="49"/>
      <c r="B625" s="52"/>
      <c r="C625" s="53"/>
      <c r="D625" s="54"/>
      <c r="E625" s="55"/>
      <c r="F625" s="56"/>
      <c r="G625" s="57"/>
      <c r="H625" s="57"/>
      <c r="I625" s="58"/>
      <c r="J625" s="58"/>
      <c r="K625" s="57"/>
      <c r="L625" s="57"/>
      <c r="M625" s="58"/>
      <c r="N625" s="56"/>
      <c r="O625" s="57"/>
      <c r="P625" s="57"/>
      <c r="Q625" s="58"/>
      <c r="R625" s="56"/>
      <c r="S625" s="49"/>
      <c r="T625" s="59"/>
      <c r="U625" s="49"/>
      <c r="V625" s="60"/>
      <c r="W625" s="49"/>
      <c r="X625" s="60"/>
      <c r="Y625" s="49"/>
      <c r="Z625" s="49"/>
      <c r="AA625" s="49"/>
      <c r="AB625" s="49"/>
    </row>
    <row r="626" spans="1:28">
      <c r="A626" s="49"/>
      <c r="B626" s="52"/>
      <c r="C626" s="53"/>
      <c r="D626" s="54"/>
      <c r="E626" s="55"/>
      <c r="F626" s="56"/>
      <c r="G626" s="57"/>
      <c r="H626" s="57"/>
      <c r="I626" s="58"/>
      <c r="J626" s="58"/>
      <c r="K626" s="57"/>
      <c r="L626" s="57"/>
      <c r="M626" s="58"/>
      <c r="N626" s="56"/>
      <c r="O626" s="57"/>
      <c r="P626" s="57"/>
      <c r="Q626" s="58"/>
      <c r="R626" s="56"/>
      <c r="S626" s="49"/>
      <c r="T626" s="59"/>
      <c r="U626" s="49"/>
      <c r="V626" s="60"/>
      <c r="W626" s="49"/>
      <c r="X626" s="60"/>
      <c r="Y626" s="49"/>
      <c r="Z626" s="49"/>
      <c r="AA626" s="49"/>
      <c r="AB626" s="49"/>
    </row>
    <row r="627" spans="1:28">
      <c r="A627" s="49"/>
      <c r="B627" s="52"/>
      <c r="C627" s="53"/>
      <c r="D627" s="54"/>
      <c r="E627" s="55"/>
      <c r="F627" s="56"/>
      <c r="G627" s="57"/>
      <c r="H627" s="57"/>
      <c r="I627" s="58"/>
      <c r="J627" s="58"/>
      <c r="K627" s="57"/>
      <c r="L627" s="57"/>
      <c r="M627" s="58"/>
      <c r="N627" s="56"/>
      <c r="O627" s="57"/>
      <c r="P627" s="57"/>
      <c r="Q627" s="58"/>
      <c r="R627" s="56"/>
      <c r="S627" s="49"/>
      <c r="T627" s="59"/>
      <c r="U627" s="49"/>
      <c r="V627" s="60"/>
      <c r="W627" s="49"/>
      <c r="X627" s="60"/>
      <c r="Y627" s="49"/>
      <c r="Z627" s="49"/>
      <c r="AA627" s="49"/>
      <c r="AB627" s="49"/>
    </row>
    <row r="628" spans="1:28">
      <c r="A628" s="49"/>
      <c r="B628" s="52"/>
      <c r="C628" s="53"/>
      <c r="D628" s="54"/>
      <c r="E628" s="55"/>
      <c r="F628" s="56"/>
      <c r="G628" s="57"/>
      <c r="H628" s="57"/>
      <c r="I628" s="58"/>
      <c r="J628" s="58"/>
      <c r="K628" s="57"/>
      <c r="L628" s="57"/>
      <c r="M628" s="58"/>
      <c r="N628" s="56"/>
      <c r="O628" s="57"/>
      <c r="P628" s="57"/>
      <c r="Q628" s="58"/>
      <c r="R628" s="56"/>
      <c r="S628" s="49"/>
      <c r="T628" s="59"/>
      <c r="U628" s="49"/>
      <c r="V628" s="60"/>
      <c r="W628" s="49"/>
      <c r="X628" s="60"/>
      <c r="Y628" s="49"/>
      <c r="Z628" s="49"/>
      <c r="AA628" s="49"/>
      <c r="AB628" s="49"/>
    </row>
    <row r="629" spans="1:28">
      <c r="A629" s="49"/>
      <c r="B629" s="52"/>
      <c r="C629" s="53"/>
      <c r="D629" s="54"/>
      <c r="E629" s="55"/>
      <c r="F629" s="56"/>
      <c r="G629" s="57"/>
      <c r="H629" s="57"/>
      <c r="I629" s="58"/>
      <c r="J629" s="58"/>
      <c r="K629" s="57"/>
      <c r="L629" s="57"/>
      <c r="M629" s="58"/>
      <c r="N629" s="56"/>
      <c r="O629" s="57"/>
      <c r="P629" s="57"/>
      <c r="Q629" s="58"/>
      <c r="R629" s="56"/>
      <c r="S629" s="49"/>
      <c r="T629" s="59"/>
      <c r="U629" s="49"/>
      <c r="V629" s="60"/>
      <c r="W629" s="49"/>
      <c r="X629" s="60"/>
      <c r="Y629" s="49"/>
      <c r="Z629" s="49"/>
      <c r="AA629" s="49"/>
      <c r="AB629" s="49"/>
    </row>
    <row r="630" spans="1:28">
      <c r="A630" s="49"/>
      <c r="B630" s="52"/>
      <c r="C630" s="53"/>
      <c r="D630" s="54"/>
      <c r="E630" s="55"/>
      <c r="F630" s="56"/>
      <c r="G630" s="57"/>
      <c r="H630" s="57"/>
      <c r="I630" s="58"/>
      <c r="J630" s="58"/>
      <c r="K630" s="57"/>
      <c r="L630" s="57"/>
      <c r="M630" s="58"/>
      <c r="N630" s="56"/>
      <c r="O630" s="57"/>
      <c r="P630" s="57"/>
      <c r="Q630" s="58"/>
      <c r="R630" s="56"/>
      <c r="S630" s="49"/>
      <c r="T630" s="59"/>
      <c r="U630" s="49"/>
      <c r="V630" s="60"/>
      <c r="W630" s="49"/>
      <c r="X630" s="60"/>
      <c r="Y630" s="49"/>
      <c r="Z630" s="49"/>
      <c r="AA630" s="49"/>
      <c r="AB630" s="49"/>
    </row>
    <row r="631" spans="1:28">
      <c r="A631" s="49"/>
      <c r="B631" s="52"/>
      <c r="C631" s="53"/>
      <c r="D631" s="54"/>
      <c r="E631" s="55"/>
      <c r="F631" s="56"/>
      <c r="G631" s="57"/>
      <c r="H631" s="57"/>
      <c r="I631" s="58"/>
      <c r="J631" s="58"/>
      <c r="K631" s="57"/>
      <c r="L631" s="57"/>
      <c r="M631" s="58"/>
      <c r="N631" s="56"/>
      <c r="O631" s="57"/>
      <c r="P631" s="57"/>
      <c r="Q631" s="58"/>
      <c r="R631" s="56"/>
      <c r="S631" s="49"/>
      <c r="T631" s="59"/>
      <c r="U631" s="49"/>
      <c r="V631" s="60"/>
      <c r="W631" s="49"/>
      <c r="X631" s="60"/>
      <c r="Y631" s="49"/>
      <c r="Z631" s="49"/>
      <c r="AA631" s="49"/>
      <c r="AB631" s="49"/>
    </row>
    <row r="632" spans="1:28">
      <c r="A632" s="49"/>
      <c r="B632" s="52"/>
      <c r="C632" s="53"/>
      <c r="D632" s="54"/>
      <c r="E632" s="55"/>
      <c r="F632" s="56"/>
      <c r="G632" s="57"/>
      <c r="H632" s="57"/>
      <c r="I632" s="58"/>
      <c r="J632" s="58"/>
      <c r="K632" s="57"/>
      <c r="L632" s="57"/>
      <c r="M632" s="58"/>
      <c r="N632" s="56"/>
      <c r="O632" s="57"/>
      <c r="P632" s="57"/>
      <c r="Q632" s="58"/>
      <c r="R632" s="56"/>
      <c r="S632" s="49"/>
      <c r="T632" s="59"/>
      <c r="U632" s="49"/>
      <c r="V632" s="60"/>
      <c r="W632" s="49"/>
      <c r="X632" s="60"/>
      <c r="Y632" s="49"/>
      <c r="Z632" s="49"/>
      <c r="AA632" s="49"/>
      <c r="AB632" s="49"/>
    </row>
    <row r="633" spans="1:28">
      <c r="A633" s="49"/>
      <c r="B633" s="52"/>
      <c r="C633" s="53"/>
      <c r="D633" s="54"/>
      <c r="E633" s="55"/>
      <c r="F633" s="56"/>
      <c r="G633" s="57"/>
      <c r="H633" s="57"/>
      <c r="I633" s="58"/>
      <c r="J633" s="58"/>
      <c r="K633" s="57"/>
      <c r="L633" s="57"/>
      <c r="M633" s="58"/>
      <c r="N633" s="56"/>
      <c r="O633" s="57"/>
      <c r="P633" s="57"/>
      <c r="Q633" s="58"/>
      <c r="R633" s="56"/>
      <c r="S633" s="49"/>
      <c r="T633" s="59"/>
      <c r="U633" s="49"/>
      <c r="V633" s="60"/>
      <c r="W633" s="49"/>
      <c r="X633" s="60"/>
      <c r="Y633" s="49"/>
      <c r="Z633" s="49"/>
      <c r="AA633" s="49"/>
      <c r="AB633" s="49"/>
    </row>
    <row r="634" spans="1:28">
      <c r="A634" s="49"/>
      <c r="B634" s="52"/>
      <c r="C634" s="53"/>
      <c r="D634" s="54"/>
      <c r="E634" s="55"/>
      <c r="F634" s="56"/>
      <c r="G634" s="57"/>
      <c r="H634" s="57"/>
      <c r="I634" s="58"/>
      <c r="J634" s="58"/>
      <c r="K634" s="57"/>
      <c r="L634" s="57"/>
      <c r="M634" s="58"/>
      <c r="N634" s="56"/>
      <c r="O634" s="57"/>
      <c r="P634" s="57"/>
      <c r="Q634" s="58"/>
      <c r="R634" s="56"/>
      <c r="S634" s="49"/>
      <c r="T634" s="59"/>
      <c r="U634" s="49"/>
      <c r="V634" s="60"/>
      <c r="W634" s="49"/>
      <c r="X634" s="60"/>
      <c r="Y634" s="49"/>
      <c r="Z634" s="49"/>
      <c r="AA634" s="49"/>
      <c r="AB634" s="49"/>
    </row>
    <row r="635" spans="1:28">
      <c r="A635" s="49"/>
      <c r="B635" s="52"/>
      <c r="C635" s="53"/>
      <c r="D635" s="54"/>
      <c r="E635" s="55"/>
      <c r="F635" s="56"/>
      <c r="G635" s="57"/>
      <c r="H635" s="57"/>
      <c r="I635" s="58"/>
      <c r="J635" s="58"/>
      <c r="K635" s="57"/>
      <c r="L635" s="57"/>
      <c r="M635" s="58"/>
      <c r="N635" s="56"/>
      <c r="O635" s="57"/>
      <c r="P635" s="57"/>
      <c r="Q635" s="58"/>
      <c r="R635" s="56"/>
      <c r="S635" s="49"/>
      <c r="T635" s="59"/>
      <c r="U635" s="49"/>
      <c r="V635" s="60"/>
      <c r="W635" s="49"/>
      <c r="X635" s="60"/>
      <c r="Y635" s="49"/>
      <c r="Z635" s="49"/>
      <c r="AA635" s="49"/>
      <c r="AB635" s="49"/>
    </row>
    <row r="636" spans="1:28">
      <c r="A636" s="49"/>
      <c r="B636" s="52"/>
      <c r="C636" s="53"/>
      <c r="D636" s="54"/>
      <c r="E636" s="55"/>
      <c r="F636" s="56"/>
      <c r="G636" s="57"/>
      <c r="H636" s="57"/>
      <c r="I636" s="58"/>
      <c r="J636" s="58"/>
      <c r="K636" s="57"/>
      <c r="L636" s="57"/>
      <c r="M636" s="58"/>
      <c r="N636" s="56"/>
      <c r="O636" s="57"/>
      <c r="P636" s="57"/>
      <c r="Q636" s="58"/>
      <c r="R636" s="56"/>
      <c r="S636" s="49"/>
      <c r="T636" s="59"/>
      <c r="U636" s="49"/>
      <c r="V636" s="60"/>
      <c r="W636" s="49"/>
      <c r="X636" s="60"/>
      <c r="Y636" s="49"/>
      <c r="Z636" s="49"/>
      <c r="AA636" s="49"/>
      <c r="AB636" s="49"/>
    </row>
    <row r="637" spans="1:28">
      <c r="A637" s="49"/>
      <c r="B637" s="52"/>
      <c r="C637" s="53"/>
      <c r="D637" s="54"/>
      <c r="E637" s="55"/>
      <c r="F637" s="56"/>
      <c r="G637" s="57"/>
      <c r="H637" s="57"/>
      <c r="I637" s="58"/>
      <c r="J637" s="58"/>
      <c r="K637" s="57"/>
      <c r="L637" s="57"/>
      <c r="M637" s="58"/>
      <c r="N637" s="56"/>
      <c r="O637" s="57"/>
      <c r="P637" s="57"/>
      <c r="Q637" s="58"/>
      <c r="R637" s="56"/>
      <c r="S637" s="49"/>
      <c r="T637" s="59"/>
      <c r="U637" s="49"/>
      <c r="V637" s="60"/>
      <c r="W637" s="49"/>
      <c r="X637" s="60"/>
      <c r="Y637" s="49"/>
      <c r="Z637" s="49"/>
      <c r="AA637" s="49"/>
      <c r="AB637" s="49"/>
    </row>
    <row r="638" spans="1:28">
      <c r="A638" s="49"/>
      <c r="B638" s="52"/>
      <c r="C638" s="53"/>
      <c r="D638" s="54"/>
      <c r="E638" s="55"/>
      <c r="F638" s="56"/>
      <c r="G638" s="57"/>
      <c r="H638" s="57"/>
      <c r="I638" s="58"/>
      <c r="J638" s="58"/>
      <c r="K638" s="57"/>
      <c r="L638" s="57"/>
      <c r="M638" s="58"/>
      <c r="N638" s="56"/>
      <c r="O638" s="57"/>
      <c r="P638" s="57"/>
      <c r="Q638" s="58"/>
      <c r="R638" s="56"/>
      <c r="S638" s="49"/>
      <c r="T638" s="59"/>
      <c r="U638" s="49"/>
      <c r="V638" s="60"/>
      <c r="W638" s="49"/>
      <c r="X638" s="60"/>
      <c r="Y638" s="49"/>
      <c r="Z638" s="49"/>
      <c r="AA638" s="49"/>
      <c r="AB638" s="49"/>
    </row>
    <row r="639" spans="1:28">
      <c r="A639" s="49"/>
      <c r="B639" s="52"/>
      <c r="C639" s="53"/>
      <c r="D639" s="54"/>
      <c r="E639" s="55"/>
      <c r="F639" s="56"/>
      <c r="G639" s="57"/>
      <c r="H639" s="57"/>
      <c r="I639" s="58"/>
      <c r="J639" s="58"/>
      <c r="K639" s="57"/>
      <c r="L639" s="57"/>
      <c r="M639" s="58"/>
      <c r="N639" s="56"/>
      <c r="O639" s="57"/>
      <c r="P639" s="57"/>
      <c r="Q639" s="58"/>
      <c r="R639" s="56"/>
      <c r="S639" s="49"/>
      <c r="T639" s="59"/>
      <c r="U639" s="49"/>
      <c r="V639" s="60"/>
      <c r="W639" s="49"/>
      <c r="X639" s="60"/>
      <c r="Y639" s="49"/>
      <c r="Z639" s="49"/>
      <c r="AA639" s="49"/>
      <c r="AB639" s="49"/>
    </row>
    <row r="640" spans="1:28">
      <c r="A640" s="49"/>
      <c r="B640" s="52"/>
      <c r="C640" s="53"/>
      <c r="D640" s="54"/>
      <c r="E640" s="55"/>
      <c r="F640" s="56"/>
      <c r="G640" s="57"/>
      <c r="H640" s="57"/>
      <c r="I640" s="58"/>
      <c r="J640" s="58"/>
      <c r="K640" s="57"/>
      <c r="L640" s="57"/>
      <c r="M640" s="58"/>
      <c r="N640" s="56"/>
      <c r="O640" s="57"/>
      <c r="P640" s="57"/>
      <c r="Q640" s="58"/>
      <c r="R640" s="56"/>
      <c r="S640" s="49"/>
      <c r="T640" s="59"/>
      <c r="U640" s="49"/>
      <c r="V640" s="60"/>
      <c r="W640" s="49"/>
      <c r="X640" s="60"/>
      <c r="Y640" s="49"/>
      <c r="Z640" s="49"/>
      <c r="AA640" s="49"/>
      <c r="AB640" s="49"/>
    </row>
    <row r="641" spans="1:28">
      <c r="A641" s="49"/>
      <c r="B641" s="52"/>
      <c r="C641" s="53"/>
      <c r="D641" s="54"/>
      <c r="E641" s="55"/>
      <c r="F641" s="56"/>
      <c r="G641" s="57"/>
      <c r="H641" s="57"/>
      <c r="I641" s="58"/>
      <c r="J641" s="58"/>
      <c r="K641" s="57"/>
      <c r="L641" s="57"/>
      <c r="M641" s="58"/>
      <c r="N641" s="56"/>
      <c r="O641" s="57"/>
      <c r="P641" s="57"/>
      <c r="Q641" s="58"/>
      <c r="R641" s="56"/>
      <c r="S641" s="49"/>
      <c r="T641" s="59"/>
      <c r="U641" s="49"/>
      <c r="V641" s="60"/>
      <c r="W641" s="49"/>
      <c r="X641" s="60"/>
      <c r="Y641" s="49"/>
      <c r="Z641" s="49"/>
      <c r="AA641" s="49"/>
      <c r="AB641" s="49"/>
    </row>
    <row r="642" spans="1:28">
      <c r="A642" s="49"/>
      <c r="B642" s="52"/>
      <c r="C642" s="53"/>
      <c r="D642" s="54"/>
      <c r="E642" s="55"/>
      <c r="F642" s="56"/>
      <c r="G642" s="57"/>
      <c r="H642" s="57"/>
      <c r="I642" s="58"/>
      <c r="J642" s="58"/>
      <c r="K642" s="57"/>
      <c r="L642" s="57"/>
      <c r="M642" s="58"/>
      <c r="N642" s="56"/>
      <c r="O642" s="57"/>
      <c r="P642" s="57"/>
      <c r="Q642" s="58"/>
      <c r="R642" s="56"/>
      <c r="S642" s="49"/>
      <c r="T642" s="59"/>
      <c r="U642" s="49"/>
      <c r="V642" s="60"/>
      <c r="W642" s="49"/>
      <c r="X642" s="60"/>
      <c r="Y642" s="49"/>
      <c r="Z642" s="49"/>
      <c r="AA642" s="49"/>
      <c r="AB642" s="49"/>
    </row>
    <row r="643" spans="1:28">
      <c r="A643" s="49"/>
      <c r="B643" s="52"/>
      <c r="C643" s="53"/>
      <c r="D643" s="54"/>
      <c r="E643" s="55"/>
      <c r="F643" s="56"/>
      <c r="G643" s="57"/>
      <c r="H643" s="57"/>
      <c r="I643" s="58"/>
      <c r="J643" s="58"/>
      <c r="K643" s="57"/>
      <c r="L643" s="57"/>
      <c r="M643" s="58"/>
      <c r="N643" s="56"/>
      <c r="O643" s="57"/>
      <c r="P643" s="57"/>
      <c r="Q643" s="58"/>
      <c r="R643" s="56"/>
      <c r="S643" s="49"/>
      <c r="T643" s="59"/>
      <c r="U643" s="49"/>
      <c r="V643" s="60"/>
      <c r="W643" s="49"/>
      <c r="X643" s="60"/>
      <c r="Y643" s="49"/>
      <c r="Z643" s="49"/>
      <c r="AA643" s="49"/>
      <c r="AB643" s="49"/>
    </row>
    <row r="644" spans="1:28">
      <c r="A644" s="49"/>
      <c r="B644" s="52"/>
      <c r="C644" s="53"/>
      <c r="D644" s="54"/>
      <c r="E644" s="55"/>
      <c r="F644" s="56"/>
      <c r="G644" s="57"/>
      <c r="H644" s="57"/>
      <c r="I644" s="58"/>
      <c r="J644" s="58"/>
      <c r="K644" s="57"/>
      <c r="L644" s="57"/>
      <c r="M644" s="58"/>
      <c r="N644" s="56"/>
      <c r="O644" s="57"/>
      <c r="P644" s="57"/>
      <c r="Q644" s="58"/>
      <c r="R644" s="56"/>
      <c r="S644" s="49"/>
      <c r="T644" s="59"/>
      <c r="U644" s="49"/>
      <c r="V644" s="60"/>
      <c r="W644" s="49"/>
      <c r="X644" s="60"/>
      <c r="Y644" s="49"/>
      <c r="Z644" s="49"/>
      <c r="AA644" s="49"/>
      <c r="AB644" s="49"/>
    </row>
    <row r="645" spans="1:28">
      <c r="A645" s="49"/>
      <c r="B645" s="52"/>
      <c r="C645" s="53"/>
      <c r="D645" s="54"/>
      <c r="E645" s="55"/>
      <c r="F645" s="56"/>
      <c r="G645" s="57"/>
      <c r="H645" s="57"/>
      <c r="I645" s="58"/>
      <c r="J645" s="58"/>
      <c r="K645" s="57"/>
      <c r="L645" s="57"/>
      <c r="M645" s="58"/>
      <c r="N645" s="56"/>
      <c r="O645" s="57"/>
      <c r="P645" s="57"/>
      <c r="Q645" s="58"/>
      <c r="R645" s="56"/>
      <c r="S645" s="49"/>
      <c r="T645" s="59"/>
      <c r="U645" s="49"/>
      <c r="V645" s="60"/>
      <c r="W645" s="49"/>
      <c r="X645" s="60"/>
      <c r="Y645" s="49"/>
      <c r="Z645" s="49"/>
      <c r="AA645" s="49"/>
      <c r="AB645" s="49"/>
    </row>
    <row r="646" spans="1:28">
      <c r="A646" s="49"/>
      <c r="B646" s="52"/>
      <c r="C646" s="53"/>
      <c r="D646" s="54"/>
      <c r="E646" s="55"/>
      <c r="F646" s="56"/>
      <c r="G646" s="57"/>
      <c r="H646" s="57"/>
      <c r="I646" s="58"/>
      <c r="J646" s="58"/>
      <c r="K646" s="57"/>
      <c r="L646" s="57"/>
      <c r="M646" s="58"/>
      <c r="N646" s="56"/>
      <c r="O646" s="57"/>
      <c r="P646" s="57"/>
      <c r="Q646" s="58"/>
      <c r="R646" s="56"/>
      <c r="S646" s="49"/>
      <c r="T646" s="59"/>
      <c r="U646" s="49"/>
      <c r="V646" s="60"/>
      <c r="W646" s="49"/>
      <c r="X646" s="60"/>
      <c r="Y646" s="49"/>
      <c r="Z646" s="49"/>
      <c r="AA646" s="49"/>
      <c r="AB646" s="49"/>
    </row>
    <row r="647" spans="1:28">
      <c r="A647" s="49"/>
      <c r="B647" s="52"/>
      <c r="C647" s="53"/>
      <c r="D647" s="54"/>
      <c r="E647" s="55"/>
      <c r="F647" s="56"/>
      <c r="G647" s="57"/>
      <c r="H647" s="57"/>
      <c r="I647" s="58"/>
      <c r="J647" s="58"/>
      <c r="K647" s="57"/>
      <c r="L647" s="57"/>
      <c r="M647" s="58"/>
      <c r="N647" s="56"/>
      <c r="O647" s="57"/>
      <c r="P647" s="57"/>
      <c r="Q647" s="58"/>
      <c r="R647" s="56"/>
      <c r="S647" s="49"/>
      <c r="T647" s="59"/>
      <c r="U647" s="49"/>
      <c r="V647" s="60"/>
      <c r="W647" s="49"/>
      <c r="X647" s="60"/>
      <c r="Y647" s="49"/>
      <c r="Z647" s="49"/>
      <c r="AA647" s="49"/>
      <c r="AB647" s="49"/>
    </row>
    <row r="648" spans="1:28">
      <c r="A648" s="49"/>
      <c r="B648" s="52"/>
      <c r="C648" s="53"/>
      <c r="D648" s="54"/>
      <c r="E648" s="55"/>
      <c r="F648" s="56"/>
      <c r="G648" s="57"/>
      <c r="H648" s="57"/>
      <c r="I648" s="58"/>
      <c r="J648" s="58"/>
      <c r="K648" s="57"/>
      <c r="L648" s="57"/>
      <c r="M648" s="58"/>
      <c r="N648" s="56"/>
      <c r="O648" s="57"/>
      <c r="P648" s="57"/>
      <c r="Q648" s="58"/>
      <c r="R648" s="56"/>
      <c r="S648" s="49"/>
      <c r="T648" s="59"/>
      <c r="U648" s="49"/>
      <c r="V648" s="60"/>
      <c r="W648" s="49"/>
      <c r="X648" s="60"/>
      <c r="Y648" s="49"/>
      <c r="Z648" s="49"/>
      <c r="AA648" s="49"/>
      <c r="AB648" s="49"/>
    </row>
    <row r="649" spans="1:28">
      <c r="A649" s="49"/>
      <c r="B649" s="52"/>
      <c r="C649" s="53"/>
      <c r="D649" s="54"/>
      <c r="E649" s="55"/>
      <c r="F649" s="56"/>
      <c r="G649" s="57"/>
      <c r="H649" s="57"/>
      <c r="I649" s="58"/>
      <c r="J649" s="58"/>
      <c r="K649" s="57"/>
      <c r="L649" s="57"/>
      <c r="M649" s="58"/>
      <c r="N649" s="56"/>
      <c r="O649" s="57"/>
      <c r="P649" s="57"/>
      <c r="Q649" s="58"/>
      <c r="R649" s="56"/>
      <c r="S649" s="49"/>
      <c r="T649" s="59"/>
      <c r="U649" s="49"/>
      <c r="V649" s="60"/>
      <c r="W649" s="49"/>
      <c r="X649" s="60"/>
      <c r="Y649" s="49"/>
      <c r="Z649" s="49"/>
      <c r="AA649" s="49"/>
      <c r="AB649" s="49"/>
    </row>
    <row r="650" spans="1:28">
      <c r="A650" s="49"/>
      <c r="B650" s="52"/>
      <c r="C650" s="53"/>
      <c r="D650" s="54"/>
      <c r="E650" s="55"/>
      <c r="F650" s="56"/>
      <c r="G650" s="57"/>
      <c r="H650" s="57"/>
      <c r="I650" s="58"/>
      <c r="J650" s="58"/>
      <c r="K650" s="57"/>
      <c r="L650" s="57"/>
      <c r="M650" s="58"/>
      <c r="N650" s="56"/>
      <c r="O650" s="57"/>
      <c r="P650" s="57"/>
      <c r="Q650" s="58"/>
      <c r="R650" s="56"/>
      <c r="S650" s="49"/>
      <c r="T650" s="59"/>
      <c r="U650" s="49"/>
      <c r="V650" s="60"/>
      <c r="W650" s="49"/>
      <c r="X650" s="60"/>
      <c r="Y650" s="49"/>
      <c r="Z650" s="49"/>
      <c r="AA650" s="49"/>
      <c r="AB650" s="49"/>
    </row>
    <row r="651" spans="1:28">
      <c r="A651" s="49"/>
      <c r="B651" s="52"/>
      <c r="C651" s="53"/>
      <c r="D651" s="54"/>
      <c r="E651" s="55"/>
      <c r="F651" s="56"/>
      <c r="G651" s="57"/>
      <c r="H651" s="57"/>
      <c r="I651" s="58"/>
      <c r="J651" s="58"/>
      <c r="K651" s="57"/>
      <c r="L651" s="57"/>
      <c r="M651" s="58"/>
      <c r="N651" s="56"/>
      <c r="O651" s="57"/>
      <c r="P651" s="57"/>
      <c r="Q651" s="58"/>
      <c r="R651" s="56"/>
      <c r="S651" s="49"/>
      <c r="T651" s="59"/>
      <c r="U651" s="49"/>
      <c r="V651" s="60"/>
      <c r="W651" s="49"/>
      <c r="X651" s="60"/>
      <c r="Y651" s="49"/>
      <c r="Z651" s="49"/>
      <c r="AA651" s="49"/>
      <c r="AB651" s="49"/>
    </row>
    <row r="652" spans="1:28">
      <c r="A652" s="49"/>
      <c r="B652" s="52"/>
      <c r="C652" s="53"/>
      <c r="D652" s="54"/>
      <c r="E652" s="55"/>
      <c r="F652" s="56"/>
      <c r="G652" s="57"/>
      <c r="H652" s="57"/>
      <c r="I652" s="58"/>
      <c r="J652" s="58"/>
      <c r="K652" s="57"/>
      <c r="L652" s="57"/>
      <c r="M652" s="58"/>
      <c r="N652" s="56"/>
      <c r="O652" s="57"/>
      <c r="P652" s="57"/>
      <c r="Q652" s="58"/>
      <c r="R652" s="56"/>
      <c r="S652" s="49"/>
      <c r="T652" s="59"/>
      <c r="U652" s="49"/>
      <c r="V652" s="60"/>
      <c r="W652" s="49"/>
      <c r="X652" s="60"/>
      <c r="Y652" s="49"/>
      <c r="Z652" s="49"/>
      <c r="AA652" s="49"/>
      <c r="AB652" s="49"/>
    </row>
    <row r="653" spans="1:28">
      <c r="A653" s="49"/>
      <c r="B653" s="52"/>
      <c r="C653" s="53"/>
      <c r="D653" s="54"/>
      <c r="E653" s="55"/>
      <c r="F653" s="56"/>
      <c r="G653" s="57"/>
      <c r="H653" s="57"/>
      <c r="I653" s="58"/>
      <c r="J653" s="58"/>
      <c r="K653" s="57"/>
      <c r="L653" s="57"/>
      <c r="M653" s="58"/>
      <c r="N653" s="56"/>
      <c r="O653" s="57"/>
      <c r="P653" s="57"/>
      <c r="Q653" s="58"/>
      <c r="R653" s="56"/>
      <c r="S653" s="49"/>
      <c r="T653" s="59"/>
      <c r="U653" s="49"/>
      <c r="V653" s="60"/>
      <c r="W653" s="49"/>
      <c r="X653" s="60"/>
      <c r="Y653" s="49"/>
      <c r="Z653" s="49"/>
      <c r="AA653" s="49"/>
      <c r="AB653" s="49"/>
    </row>
    <row r="654" spans="1:28">
      <c r="A654" s="49"/>
      <c r="B654" s="52"/>
      <c r="C654" s="53"/>
      <c r="D654" s="54"/>
      <c r="E654" s="55"/>
      <c r="F654" s="56"/>
      <c r="G654" s="57"/>
      <c r="H654" s="57"/>
      <c r="I654" s="58"/>
      <c r="J654" s="58"/>
      <c r="K654" s="57"/>
      <c r="L654" s="57"/>
      <c r="M654" s="58"/>
      <c r="N654" s="56"/>
      <c r="O654" s="57"/>
      <c r="P654" s="57"/>
      <c r="Q654" s="58"/>
      <c r="R654" s="56"/>
      <c r="S654" s="49"/>
      <c r="T654" s="59"/>
      <c r="U654" s="49"/>
      <c r="V654" s="60"/>
      <c r="W654" s="49"/>
      <c r="X654" s="60"/>
      <c r="Y654" s="49"/>
      <c r="Z654" s="49"/>
      <c r="AA654" s="49"/>
      <c r="AB654" s="49"/>
    </row>
    <row r="655" spans="1:28">
      <c r="A655" s="49"/>
      <c r="B655" s="52"/>
      <c r="C655" s="53"/>
      <c r="D655" s="54"/>
      <c r="E655" s="55"/>
      <c r="F655" s="56"/>
      <c r="G655" s="57"/>
      <c r="H655" s="57"/>
      <c r="I655" s="58"/>
      <c r="J655" s="58"/>
      <c r="K655" s="57"/>
      <c r="L655" s="57"/>
      <c r="M655" s="58"/>
      <c r="N655" s="56"/>
      <c r="O655" s="57"/>
      <c r="P655" s="57"/>
      <c r="Q655" s="58"/>
      <c r="R655" s="56"/>
      <c r="S655" s="49"/>
      <c r="T655" s="59"/>
      <c r="U655" s="49"/>
      <c r="V655" s="60"/>
      <c r="W655" s="49"/>
      <c r="X655" s="60"/>
      <c r="Y655" s="49"/>
      <c r="Z655" s="49"/>
      <c r="AA655" s="49"/>
      <c r="AB655" s="49"/>
    </row>
    <row r="656" spans="1:28">
      <c r="A656" s="49"/>
      <c r="B656" s="52"/>
      <c r="C656" s="53"/>
      <c r="D656" s="54"/>
      <c r="E656" s="55"/>
      <c r="F656" s="56"/>
      <c r="G656" s="57"/>
      <c r="H656" s="57"/>
      <c r="I656" s="58"/>
      <c r="J656" s="58"/>
      <c r="K656" s="57"/>
      <c r="L656" s="57"/>
      <c r="M656" s="58"/>
      <c r="N656" s="56"/>
      <c r="O656" s="57"/>
      <c r="P656" s="57"/>
      <c r="Q656" s="58"/>
      <c r="R656" s="56"/>
      <c r="S656" s="49"/>
      <c r="T656" s="59"/>
      <c r="U656" s="49"/>
      <c r="V656" s="60"/>
      <c r="W656" s="49"/>
      <c r="X656" s="60"/>
      <c r="Y656" s="49"/>
      <c r="Z656" s="49"/>
      <c r="AA656" s="49"/>
      <c r="AB656" s="49"/>
    </row>
    <row r="657" spans="1:28">
      <c r="A657" s="49"/>
      <c r="B657" s="52"/>
      <c r="C657" s="53"/>
      <c r="D657" s="54"/>
      <c r="E657" s="55"/>
      <c r="F657" s="56"/>
      <c r="G657" s="57"/>
      <c r="H657" s="57"/>
      <c r="I657" s="58"/>
      <c r="J657" s="58"/>
      <c r="K657" s="57"/>
      <c r="L657" s="57"/>
      <c r="M657" s="58"/>
      <c r="N657" s="56"/>
      <c r="O657" s="57"/>
      <c r="P657" s="57"/>
      <c r="Q657" s="58"/>
      <c r="R657" s="56"/>
      <c r="S657" s="49"/>
      <c r="T657" s="59"/>
      <c r="U657" s="49"/>
      <c r="V657" s="60"/>
      <c r="W657" s="49"/>
      <c r="X657" s="60"/>
      <c r="Y657" s="49"/>
      <c r="Z657" s="49"/>
      <c r="AA657" s="49"/>
      <c r="AB657" s="49"/>
    </row>
    <row r="658" spans="1:28">
      <c r="A658" s="49"/>
      <c r="B658" s="52"/>
      <c r="C658" s="53"/>
      <c r="D658" s="54"/>
      <c r="E658" s="55"/>
      <c r="F658" s="56"/>
      <c r="G658" s="57"/>
      <c r="H658" s="57"/>
      <c r="I658" s="58"/>
      <c r="J658" s="58"/>
      <c r="K658" s="57"/>
      <c r="L658" s="57"/>
      <c r="M658" s="58"/>
      <c r="N658" s="56"/>
      <c r="O658" s="57"/>
      <c r="P658" s="57"/>
      <c r="Q658" s="58"/>
      <c r="R658" s="56"/>
      <c r="S658" s="49"/>
      <c r="T658" s="59"/>
      <c r="U658" s="49"/>
      <c r="V658" s="60"/>
      <c r="W658" s="49"/>
      <c r="X658" s="60"/>
      <c r="Y658" s="49"/>
      <c r="Z658" s="49"/>
      <c r="AA658" s="49"/>
      <c r="AB658" s="49"/>
    </row>
    <row r="659" spans="1:28">
      <c r="A659" s="49"/>
      <c r="B659" s="52"/>
      <c r="C659" s="53"/>
      <c r="D659" s="54"/>
      <c r="E659" s="55"/>
      <c r="F659" s="56"/>
      <c r="G659" s="57"/>
      <c r="H659" s="57"/>
      <c r="I659" s="58"/>
      <c r="J659" s="58"/>
      <c r="K659" s="57"/>
      <c r="L659" s="57"/>
      <c r="M659" s="58"/>
      <c r="N659" s="56"/>
      <c r="O659" s="57"/>
      <c r="P659" s="57"/>
      <c r="Q659" s="58"/>
      <c r="R659" s="56"/>
      <c r="S659" s="49"/>
      <c r="T659" s="59"/>
      <c r="U659" s="49"/>
      <c r="V659" s="60"/>
      <c r="W659" s="49"/>
      <c r="X659" s="60"/>
      <c r="Y659" s="49"/>
      <c r="Z659" s="49"/>
      <c r="AA659" s="49"/>
      <c r="AB659" s="49"/>
    </row>
    <row r="660" spans="1:28">
      <c r="A660" s="49"/>
      <c r="B660" s="52"/>
      <c r="C660" s="53"/>
      <c r="D660" s="54"/>
      <c r="E660" s="55"/>
      <c r="F660" s="56"/>
      <c r="G660" s="57"/>
      <c r="H660" s="57"/>
      <c r="I660" s="58"/>
      <c r="J660" s="58"/>
      <c r="K660" s="57"/>
      <c r="L660" s="57"/>
      <c r="M660" s="58"/>
      <c r="N660" s="56"/>
      <c r="O660" s="57"/>
      <c r="P660" s="57"/>
      <c r="Q660" s="58"/>
      <c r="R660" s="56"/>
      <c r="S660" s="49"/>
      <c r="T660" s="59"/>
      <c r="U660" s="49"/>
      <c r="V660" s="60"/>
      <c r="W660" s="49"/>
      <c r="X660" s="60"/>
      <c r="Y660" s="49"/>
      <c r="Z660" s="49"/>
      <c r="AA660" s="49"/>
      <c r="AB660" s="49"/>
    </row>
    <row r="661" spans="1:28">
      <c r="A661" s="49"/>
      <c r="B661" s="52"/>
      <c r="C661" s="53"/>
      <c r="D661" s="54"/>
      <c r="E661" s="55"/>
      <c r="F661" s="56"/>
      <c r="G661" s="57"/>
      <c r="H661" s="57"/>
      <c r="I661" s="58"/>
      <c r="J661" s="58"/>
      <c r="K661" s="57"/>
      <c r="L661" s="57"/>
      <c r="M661" s="58"/>
      <c r="N661" s="56"/>
      <c r="O661" s="57"/>
      <c r="P661" s="57"/>
      <c r="Q661" s="58"/>
      <c r="R661" s="56"/>
      <c r="S661" s="49"/>
      <c r="T661" s="59"/>
      <c r="U661" s="49"/>
      <c r="V661" s="60"/>
      <c r="W661" s="49"/>
      <c r="X661" s="60"/>
      <c r="Y661" s="49"/>
      <c r="Z661" s="49"/>
      <c r="AA661" s="49"/>
      <c r="AB661" s="49"/>
    </row>
    <row r="662" spans="1:28">
      <c r="A662" s="49"/>
      <c r="B662" s="52"/>
      <c r="C662" s="53"/>
      <c r="D662" s="54"/>
      <c r="E662" s="55"/>
      <c r="F662" s="56"/>
      <c r="G662" s="57"/>
      <c r="H662" s="57"/>
      <c r="I662" s="58"/>
      <c r="J662" s="58"/>
      <c r="K662" s="57"/>
      <c r="L662" s="57"/>
      <c r="M662" s="58"/>
      <c r="N662" s="56"/>
      <c r="O662" s="57"/>
      <c r="P662" s="57"/>
      <c r="Q662" s="58"/>
      <c r="R662" s="56"/>
      <c r="S662" s="49"/>
      <c r="T662" s="59"/>
      <c r="U662" s="49"/>
      <c r="V662" s="60"/>
      <c r="W662" s="49"/>
      <c r="X662" s="60"/>
      <c r="Y662" s="49"/>
      <c r="Z662" s="49"/>
      <c r="AA662" s="49"/>
      <c r="AB662" s="49"/>
    </row>
    <row r="663" spans="1:28">
      <c r="A663" s="49"/>
      <c r="B663" s="52"/>
      <c r="C663" s="53"/>
      <c r="D663" s="54"/>
      <c r="E663" s="55"/>
      <c r="F663" s="56"/>
      <c r="G663" s="57"/>
      <c r="H663" s="57"/>
      <c r="I663" s="58"/>
      <c r="J663" s="58"/>
      <c r="K663" s="57"/>
      <c r="L663" s="57"/>
      <c r="M663" s="58"/>
      <c r="N663" s="56"/>
      <c r="O663" s="57"/>
      <c r="P663" s="57"/>
      <c r="Q663" s="58"/>
      <c r="R663" s="56"/>
      <c r="S663" s="49"/>
      <c r="T663" s="59"/>
      <c r="U663" s="49"/>
      <c r="V663" s="60"/>
      <c r="W663" s="49"/>
      <c r="X663" s="60"/>
      <c r="Y663" s="49"/>
      <c r="Z663" s="49"/>
      <c r="AA663" s="49"/>
      <c r="AB663" s="49"/>
    </row>
    <row r="664" spans="1:28">
      <c r="A664" s="49"/>
      <c r="B664" s="52"/>
      <c r="C664" s="53"/>
      <c r="D664" s="54"/>
      <c r="E664" s="55"/>
      <c r="F664" s="56"/>
      <c r="G664" s="57"/>
      <c r="H664" s="57"/>
      <c r="I664" s="58"/>
      <c r="J664" s="58"/>
      <c r="K664" s="57"/>
      <c r="L664" s="57"/>
      <c r="M664" s="58"/>
      <c r="N664" s="56"/>
      <c r="O664" s="57"/>
      <c r="P664" s="57"/>
      <c r="Q664" s="58"/>
      <c r="R664" s="56"/>
      <c r="S664" s="49"/>
      <c r="T664" s="59"/>
      <c r="U664" s="49"/>
      <c r="V664" s="60"/>
      <c r="W664" s="49"/>
      <c r="X664" s="60"/>
      <c r="Y664" s="49"/>
      <c r="Z664" s="49"/>
      <c r="AA664" s="49"/>
      <c r="AB664" s="49"/>
    </row>
    <row r="665" spans="1:28">
      <c r="A665" s="49"/>
      <c r="B665" s="52"/>
      <c r="C665" s="53"/>
      <c r="D665" s="54"/>
      <c r="E665" s="55"/>
      <c r="F665" s="56"/>
      <c r="G665" s="57"/>
      <c r="H665" s="57"/>
      <c r="I665" s="58"/>
      <c r="J665" s="58"/>
      <c r="K665" s="57"/>
      <c r="L665" s="57"/>
      <c r="M665" s="58"/>
      <c r="N665" s="56"/>
      <c r="O665" s="57"/>
      <c r="P665" s="57"/>
      <c r="Q665" s="58"/>
      <c r="R665" s="56"/>
      <c r="S665" s="49"/>
      <c r="T665" s="59"/>
      <c r="U665" s="49"/>
      <c r="V665" s="60"/>
      <c r="W665" s="49"/>
      <c r="X665" s="60"/>
      <c r="Y665" s="49"/>
      <c r="Z665" s="49"/>
      <c r="AA665" s="49"/>
      <c r="AB665" s="49"/>
    </row>
    <row r="666" spans="1:28">
      <c r="A666" s="49"/>
      <c r="B666" s="52"/>
      <c r="C666" s="53"/>
      <c r="D666" s="54"/>
      <c r="E666" s="55"/>
      <c r="F666" s="56"/>
      <c r="G666" s="57"/>
      <c r="H666" s="57"/>
      <c r="I666" s="58"/>
      <c r="J666" s="58"/>
      <c r="K666" s="57"/>
      <c r="L666" s="57"/>
      <c r="M666" s="58"/>
      <c r="N666" s="56"/>
      <c r="O666" s="57"/>
      <c r="P666" s="57"/>
      <c r="Q666" s="58"/>
      <c r="R666" s="56"/>
      <c r="S666" s="49"/>
      <c r="T666" s="59"/>
      <c r="U666" s="49"/>
      <c r="V666" s="60"/>
      <c r="W666" s="49"/>
      <c r="X666" s="60"/>
      <c r="Y666" s="49"/>
      <c r="Z666" s="49"/>
      <c r="AA666" s="49"/>
      <c r="AB666" s="49"/>
    </row>
    <row r="667" spans="1:28">
      <c r="A667" s="49"/>
      <c r="B667" s="52"/>
      <c r="C667" s="53"/>
      <c r="D667" s="54"/>
      <c r="E667" s="55"/>
      <c r="F667" s="56"/>
      <c r="G667" s="57"/>
      <c r="H667" s="57"/>
      <c r="I667" s="58"/>
      <c r="J667" s="58"/>
      <c r="K667" s="57"/>
      <c r="L667" s="57"/>
      <c r="M667" s="58"/>
      <c r="N667" s="56"/>
      <c r="O667" s="57"/>
      <c r="P667" s="57"/>
      <c r="Q667" s="58"/>
      <c r="R667" s="56"/>
      <c r="S667" s="49"/>
      <c r="T667" s="59"/>
      <c r="U667" s="49"/>
      <c r="V667" s="60"/>
      <c r="W667" s="49"/>
      <c r="X667" s="60"/>
      <c r="Y667" s="49"/>
      <c r="Z667" s="49"/>
      <c r="AA667" s="49"/>
      <c r="AB667" s="49"/>
    </row>
    <row r="668" spans="1:28">
      <c r="A668" s="49"/>
      <c r="B668" s="52"/>
      <c r="C668" s="53"/>
      <c r="D668" s="54"/>
      <c r="E668" s="55"/>
      <c r="F668" s="56"/>
      <c r="G668" s="57"/>
      <c r="H668" s="57"/>
      <c r="I668" s="58"/>
      <c r="J668" s="58"/>
      <c r="K668" s="57"/>
      <c r="L668" s="57"/>
      <c r="M668" s="58"/>
      <c r="N668" s="56"/>
      <c r="O668" s="57"/>
      <c r="P668" s="57"/>
      <c r="Q668" s="58"/>
      <c r="R668" s="56"/>
      <c r="S668" s="49"/>
      <c r="T668" s="59"/>
      <c r="U668" s="49"/>
      <c r="V668" s="60"/>
      <c r="W668" s="49"/>
      <c r="X668" s="60"/>
      <c r="Y668" s="49"/>
      <c r="Z668" s="49"/>
      <c r="AA668" s="49"/>
      <c r="AB668" s="49"/>
    </row>
    <row r="669" spans="1:28">
      <c r="A669" s="49"/>
      <c r="B669" s="52"/>
      <c r="C669" s="53"/>
      <c r="D669" s="54"/>
      <c r="E669" s="55"/>
      <c r="F669" s="56"/>
      <c r="G669" s="57"/>
      <c r="H669" s="57"/>
      <c r="I669" s="58"/>
      <c r="J669" s="58"/>
      <c r="K669" s="57"/>
      <c r="L669" s="57"/>
      <c r="M669" s="58"/>
      <c r="N669" s="56"/>
      <c r="O669" s="57"/>
      <c r="P669" s="57"/>
      <c r="Q669" s="58"/>
      <c r="R669" s="56"/>
      <c r="S669" s="49"/>
      <c r="T669" s="59"/>
      <c r="U669" s="49"/>
      <c r="V669" s="60"/>
      <c r="W669" s="49"/>
      <c r="X669" s="60"/>
      <c r="Y669" s="49"/>
      <c r="Z669" s="49"/>
      <c r="AA669" s="49"/>
      <c r="AB669" s="49"/>
    </row>
    <row r="670" spans="1:28">
      <c r="A670" s="49"/>
      <c r="B670" s="52"/>
      <c r="C670" s="53"/>
      <c r="D670" s="54"/>
      <c r="E670" s="55"/>
      <c r="F670" s="56"/>
      <c r="G670" s="57"/>
      <c r="H670" s="57"/>
      <c r="I670" s="58"/>
      <c r="J670" s="58"/>
      <c r="K670" s="57"/>
      <c r="L670" s="57"/>
      <c r="M670" s="58"/>
      <c r="N670" s="56"/>
      <c r="O670" s="57"/>
      <c r="P670" s="57"/>
      <c r="Q670" s="58"/>
      <c r="R670" s="56"/>
      <c r="S670" s="49"/>
      <c r="T670" s="59"/>
      <c r="U670" s="49"/>
      <c r="V670" s="60"/>
      <c r="W670" s="49"/>
      <c r="X670" s="60"/>
      <c r="Y670" s="49"/>
      <c r="Z670" s="49"/>
      <c r="AA670" s="49"/>
      <c r="AB670" s="49"/>
    </row>
    <row r="671" spans="1:28">
      <c r="A671" s="49"/>
      <c r="B671" s="52"/>
      <c r="C671" s="53"/>
      <c r="D671" s="54"/>
      <c r="E671" s="55"/>
      <c r="F671" s="56"/>
      <c r="G671" s="57"/>
      <c r="H671" s="57"/>
      <c r="I671" s="58"/>
      <c r="J671" s="58"/>
      <c r="K671" s="57"/>
      <c r="L671" s="57"/>
      <c r="M671" s="58"/>
      <c r="N671" s="56"/>
      <c r="O671" s="57"/>
      <c r="P671" s="57"/>
      <c r="Q671" s="58"/>
      <c r="R671" s="56"/>
      <c r="S671" s="49"/>
      <c r="T671" s="59"/>
      <c r="U671" s="49"/>
      <c r="V671" s="60"/>
      <c r="W671" s="49"/>
      <c r="X671" s="60"/>
      <c r="Y671" s="49"/>
      <c r="Z671" s="49"/>
      <c r="AA671" s="49"/>
      <c r="AB671" s="49"/>
    </row>
    <row r="672" spans="1:28">
      <c r="A672" s="49"/>
      <c r="B672" s="52"/>
      <c r="C672" s="53"/>
      <c r="D672" s="54"/>
      <c r="E672" s="55"/>
      <c r="F672" s="56"/>
      <c r="G672" s="57"/>
      <c r="H672" s="57"/>
      <c r="I672" s="58"/>
      <c r="J672" s="58"/>
      <c r="K672" s="57"/>
      <c r="L672" s="57"/>
      <c r="M672" s="58"/>
      <c r="N672" s="56"/>
      <c r="O672" s="57"/>
      <c r="P672" s="57"/>
      <c r="Q672" s="58"/>
      <c r="R672" s="56"/>
      <c r="S672" s="49"/>
      <c r="T672" s="59"/>
      <c r="U672" s="49"/>
      <c r="V672" s="60"/>
      <c r="W672" s="49"/>
      <c r="X672" s="60"/>
      <c r="Y672" s="49"/>
      <c r="Z672" s="49"/>
      <c r="AA672" s="49"/>
      <c r="AB672" s="49"/>
    </row>
    <row r="673" spans="1:28">
      <c r="A673" s="49"/>
      <c r="B673" s="52"/>
      <c r="C673" s="53"/>
      <c r="D673" s="54"/>
      <c r="E673" s="55"/>
      <c r="F673" s="56"/>
      <c r="G673" s="57"/>
      <c r="H673" s="57"/>
      <c r="I673" s="58"/>
      <c r="J673" s="58"/>
      <c r="K673" s="57"/>
      <c r="L673" s="57"/>
      <c r="M673" s="58"/>
      <c r="N673" s="56"/>
      <c r="O673" s="57"/>
      <c r="P673" s="57"/>
      <c r="Q673" s="58"/>
      <c r="R673" s="56"/>
      <c r="S673" s="49"/>
      <c r="T673" s="59"/>
      <c r="U673" s="49"/>
      <c r="V673" s="60"/>
      <c r="W673" s="49"/>
      <c r="X673" s="60"/>
      <c r="Y673" s="49"/>
      <c r="Z673" s="49"/>
      <c r="AA673" s="49"/>
      <c r="AB673" s="49"/>
    </row>
    <row r="674" spans="1:28">
      <c r="A674" s="49"/>
      <c r="B674" s="52"/>
      <c r="C674" s="53"/>
      <c r="D674" s="54"/>
      <c r="E674" s="55"/>
      <c r="F674" s="56"/>
      <c r="G674" s="57"/>
      <c r="H674" s="57"/>
      <c r="I674" s="58"/>
      <c r="J674" s="58"/>
      <c r="K674" s="57"/>
      <c r="L674" s="57"/>
      <c r="M674" s="58"/>
      <c r="N674" s="56"/>
      <c r="O674" s="57"/>
      <c r="P674" s="57"/>
      <c r="Q674" s="58"/>
      <c r="R674" s="56"/>
      <c r="S674" s="49"/>
      <c r="T674" s="59"/>
      <c r="U674" s="49"/>
      <c r="V674" s="60"/>
      <c r="W674" s="49"/>
      <c r="X674" s="60"/>
      <c r="Y674" s="49"/>
      <c r="Z674" s="49"/>
      <c r="AA674" s="49"/>
      <c r="AB674" s="49"/>
    </row>
    <row r="675" spans="1:28">
      <c r="A675" s="49"/>
      <c r="B675" s="52"/>
      <c r="C675" s="53"/>
      <c r="D675" s="54"/>
      <c r="E675" s="55"/>
      <c r="F675" s="56"/>
      <c r="G675" s="57"/>
      <c r="H675" s="57"/>
      <c r="I675" s="58"/>
      <c r="J675" s="58"/>
      <c r="K675" s="57"/>
      <c r="L675" s="57"/>
      <c r="M675" s="58"/>
      <c r="N675" s="56"/>
      <c r="O675" s="57"/>
      <c r="P675" s="57"/>
      <c r="Q675" s="58"/>
      <c r="R675" s="56"/>
      <c r="S675" s="49"/>
      <c r="T675" s="59"/>
      <c r="U675" s="49"/>
      <c r="V675" s="60"/>
      <c r="W675" s="49"/>
      <c r="X675" s="60"/>
      <c r="Y675" s="49"/>
      <c r="Z675" s="49"/>
      <c r="AA675" s="49"/>
      <c r="AB675" s="49"/>
    </row>
    <row r="676" spans="1:28">
      <c r="A676" s="49"/>
      <c r="B676" s="52"/>
      <c r="C676" s="53"/>
      <c r="D676" s="54"/>
      <c r="E676" s="55"/>
      <c r="F676" s="56"/>
      <c r="G676" s="57"/>
      <c r="H676" s="57"/>
      <c r="I676" s="58"/>
      <c r="J676" s="58"/>
      <c r="K676" s="57"/>
      <c r="L676" s="57"/>
      <c r="M676" s="58"/>
      <c r="N676" s="56"/>
      <c r="O676" s="57"/>
      <c r="P676" s="57"/>
      <c r="Q676" s="58"/>
      <c r="R676" s="56"/>
      <c r="S676" s="49"/>
      <c r="T676" s="59"/>
      <c r="U676" s="49"/>
      <c r="V676" s="60"/>
      <c r="W676" s="49"/>
      <c r="X676" s="60"/>
      <c r="Y676" s="49"/>
      <c r="Z676" s="49"/>
      <c r="AA676" s="49"/>
      <c r="AB676" s="49"/>
    </row>
    <row r="677" spans="1:28">
      <c r="A677" s="49"/>
      <c r="B677" s="52"/>
      <c r="C677" s="53"/>
      <c r="D677" s="54"/>
      <c r="E677" s="55"/>
      <c r="F677" s="56"/>
      <c r="G677" s="57"/>
      <c r="H677" s="57"/>
      <c r="I677" s="58"/>
      <c r="J677" s="58"/>
      <c r="K677" s="57"/>
      <c r="L677" s="57"/>
      <c r="M677" s="58"/>
      <c r="N677" s="56"/>
      <c r="O677" s="57"/>
      <c r="P677" s="57"/>
      <c r="Q677" s="58"/>
      <c r="R677" s="56"/>
      <c r="S677" s="49"/>
      <c r="T677" s="59"/>
      <c r="U677" s="49"/>
      <c r="V677" s="60"/>
      <c r="W677" s="49"/>
      <c r="X677" s="60"/>
      <c r="Y677" s="49"/>
      <c r="Z677" s="49"/>
      <c r="AA677" s="49"/>
      <c r="AB677" s="49"/>
    </row>
    <row r="678" spans="1:28">
      <c r="A678" s="49"/>
      <c r="B678" s="52"/>
      <c r="C678" s="53"/>
      <c r="D678" s="54"/>
      <c r="E678" s="55"/>
      <c r="F678" s="56"/>
      <c r="G678" s="57"/>
      <c r="H678" s="57"/>
      <c r="I678" s="58"/>
      <c r="J678" s="58"/>
      <c r="K678" s="57"/>
      <c r="L678" s="57"/>
      <c r="M678" s="58"/>
      <c r="N678" s="56"/>
      <c r="O678" s="57"/>
      <c r="P678" s="57"/>
      <c r="Q678" s="58"/>
      <c r="R678" s="56"/>
      <c r="S678" s="49"/>
      <c r="T678" s="59"/>
      <c r="U678" s="49"/>
      <c r="V678" s="60"/>
      <c r="W678" s="49"/>
      <c r="X678" s="60"/>
      <c r="Y678" s="49"/>
      <c r="Z678" s="49"/>
      <c r="AA678" s="49"/>
      <c r="AB678" s="49"/>
    </row>
    <row r="679" spans="1:28">
      <c r="A679" s="49"/>
      <c r="B679" s="52"/>
      <c r="C679" s="53"/>
      <c r="D679" s="54"/>
      <c r="E679" s="55"/>
      <c r="F679" s="56"/>
      <c r="G679" s="57"/>
      <c r="H679" s="57"/>
      <c r="I679" s="58"/>
      <c r="J679" s="58"/>
      <c r="K679" s="57"/>
      <c r="L679" s="57"/>
      <c r="M679" s="58"/>
      <c r="N679" s="56"/>
      <c r="O679" s="57"/>
      <c r="P679" s="57"/>
      <c r="Q679" s="58"/>
      <c r="R679" s="56"/>
      <c r="S679" s="49"/>
      <c r="T679" s="59"/>
      <c r="U679" s="49"/>
      <c r="V679" s="60"/>
      <c r="W679" s="49"/>
      <c r="X679" s="60"/>
      <c r="Y679" s="49"/>
      <c r="Z679" s="49"/>
      <c r="AA679" s="49"/>
      <c r="AB679" s="49"/>
    </row>
    <row r="680" spans="1:28">
      <c r="A680" s="49"/>
      <c r="B680" s="52"/>
      <c r="C680" s="53"/>
      <c r="D680" s="54"/>
      <c r="E680" s="55"/>
      <c r="F680" s="56"/>
      <c r="G680" s="57"/>
      <c r="H680" s="57"/>
      <c r="I680" s="58"/>
      <c r="J680" s="58"/>
      <c r="K680" s="57"/>
      <c r="L680" s="57"/>
      <c r="M680" s="58"/>
      <c r="N680" s="56"/>
      <c r="O680" s="57"/>
      <c r="P680" s="57"/>
      <c r="Q680" s="58"/>
      <c r="R680" s="56"/>
      <c r="S680" s="49"/>
      <c r="T680" s="59"/>
      <c r="U680" s="49"/>
      <c r="V680" s="60"/>
      <c r="W680" s="49"/>
      <c r="X680" s="60"/>
      <c r="Y680" s="49"/>
      <c r="Z680" s="49"/>
      <c r="AA680" s="49"/>
      <c r="AB680" s="49"/>
    </row>
    <row r="681" spans="1:28">
      <c r="A681" s="49"/>
      <c r="B681" s="52"/>
      <c r="C681" s="53"/>
      <c r="D681" s="54"/>
      <c r="E681" s="55"/>
      <c r="F681" s="56"/>
      <c r="G681" s="57"/>
      <c r="H681" s="57"/>
      <c r="I681" s="58"/>
      <c r="J681" s="58"/>
      <c r="K681" s="57"/>
      <c r="L681" s="57"/>
      <c r="M681" s="58"/>
      <c r="N681" s="56"/>
      <c r="O681" s="57"/>
      <c r="P681" s="57"/>
      <c r="Q681" s="58"/>
      <c r="R681" s="56"/>
      <c r="S681" s="49"/>
      <c r="T681" s="59"/>
      <c r="U681" s="49"/>
      <c r="V681" s="60"/>
      <c r="W681" s="49"/>
      <c r="X681" s="60"/>
      <c r="Y681" s="49"/>
      <c r="Z681" s="49"/>
      <c r="AA681" s="49"/>
      <c r="AB681" s="49"/>
    </row>
    <row r="682" spans="1:28">
      <c r="A682" s="49"/>
      <c r="B682" s="52"/>
      <c r="C682" s="53"/>
      <c r="D682" s="54"/>
      <c r="E682" s="55"/>
      <c r="F682" s="56"/>
      <c r="G682" s="57"/>
      <c r="H682" s="57"/>
      <c r="I682" s="58"/>
      <c r="J682" s="58"/>
      <c r="K682" s="57"/>
      <c r="L682" s="57"/>
      <c r="M682" s="58"/>
      <c r="N682" s="56"/>
      <c r="O682" s="57"/>
      <c r="P682" s="57"/>
      <c r="Q682" s="58"/>
      <c r="R682" s="56"/>
      <c r="S682" s="49"/>
      <c r="T682" s="59"/>
      <c r="U682" s="49"/>
      <c r="V682" s="60"/>
      <c r="W682" s="49"/>
      <c r="X682" s="60"/>
      <c r="Y682" s="49"/>
      <c r="Z682" s="49"/>
      <c r="AA682" s="49"/>
      <c r="AB682" s="49"/>
    </row>
    <row r="683" spans="1:28">
      <c r="A683" s="49"/>
      <c r="B683" s="52"/>
      <c r="C683" s="53"/>
      <c r="D683" s="54"/>
      <c r="E683" s="55"/>
      <c r="F683" s="56"/>
      <c r="G683" s="57"/>
      <c r="H683" s="57"/>
      <c r="I683" s="58"/>
      <c r="J683" s="58"/>
      <c r="K683" s="57"/>
      <c r="L683" s="57"/>
      <c r="M683" s="58"/>
      <c r="N683" s="56"/>
      <c r="O683" s="57"/>
      <c r="P683" s="57"/>
      <c r="Q683" s="58"/>
      <c r="R683" s="56"/>
      <c r="S683" s="49"/>
      <c r="T683" s="59"/>
      <c r="U683" s="49"/>
      <c r="V683" s="60"/>
      <c r="W683" s="49"/>
      <c r="X683" s="60"/>
      <c r="Y683" s="49"/>
      <c r="Z683" s="49"/>
      <c r="AA683" s="49"/>
      <c r="AB683" s="49"/>
    </row>
    <row r="684" spans="1:28">
      <c r="A684" s="49"/>
      <c r="B684" s="52"/>
      <c r="C684" s="53"/>
      <c r="D684" s="54"/>
      <c r="E684" s="55"/>
      <c r="F684" s="56"/>
      <c r="G684" s="57"/>
      <c r="H684" s="57"/>
      <c r="I684" s="58"/>
      <c r="J684" s="58"/>
      <c r="K684" s="57"/>
      <c r="L684" s="57"/>
      <c r="M684" s="58"/>
      <c r="N684" s="56"/>
      <c r="O684" s="57"/>
      <c r="P684" s="57"/>
      <c r="Q684" s="58"/>
      <c r="R684" s="56"/>
      <c r="S684" s="49"/>
      <c r="T684" s="59"/>
      <c r="U684" s="49"/>
      <c r="V684" s="60"/>
      <c r="W684" s="49"/>
      <c r="X684" s="60"/>
      <c r="Y684" s="49"/>
      <c r="Z684" s="49"/>
      <c r="AA684" s="49"/>
      <c r="AB684" s="49"/>
    </row>
    <row r="685" spans="1:28">
      <c r="A685" s="49"/>
      <c r="B685" s="52"/>
      <c r="C685" s="53"/>
      <c r="D685" s="54"/>
      <c r="E685" s="55"/>
      <c r="F685" s="56"/>
      <c r="G685" s="57"/>
      <c r="H685" s="57"/>
      <c r="I685" s="58"/>
      <c r="J685" s="58"/>
      <c r="K685" s="57"/>
      <c r="L685" s="57"/>
      <c r="M685" s="58"/>
      <c r="N685" s="56"/>
      <c r="O685" s="57"/>
      <c r="P685" s="57"/>
      <c r="Q685" s="58"/>
      <c r="R685" s="56"/>
      <c r="S685" s="49"/>
      <c r="T685" s="59"/>
      <c r="U685" s="49"/>
      <c r="V685" s="60"/>
      <c r="W685" s="49"/>
      <c r="X685" s="60"/>
      <c r="Y685" s="49"/>
      <c r="Z685" s="49"/>
      <c r="AA685" s="49"/>
      <c r="AB685" s="49"/>
    </row>
    <row r="686" spans="1:28">
      <c r="A686" s="49"/>
      <c r="B686" s="52"/>
      <c r="C686" s="53"/>
      <c r="D686" s="54"/>
      <c r="E686" s="55"/>
      <c r="F686" s="56"/>
      <c r="G686" s="57"/>
      <c r="H686" s="57"/>
      <c r="I686" s="58"/>
      <c r="J686" s="58"/>
      <c r="K686" s="57"/>
      <c r="L686" s="57"/>
      <c r="M686" s="58"/>
      <c r="N686" s="56"/>
      <c r="O686" s="57"/>
      <c r="P686" s="57"/>
      <c r="Q686" s="58"/>
      <c r="R686" s="56"/>
      <c r="S686" s="49"/>
      <c r="T686" s="59"/>
      <c r="U686" s="49"/>
      <c r="V686" s="60"/>
      <c r="W686" s="49"/>
      <c r="X686" s="60"/>
      <c r="Y686" s="49"/>
      <c r="Z686" s="49"/>
      <c r="AA686" s="49"/>
      <c r="AB686" s="49"/>
    </row>
    <row r="687" spans="1:28">
      <c r="A687" s="49"/>
      <c r="B687" s="52"/>
      <c r="C687" s="53"/>
      <c r="D687" s="54"/>
      <c r="E687" s="55"/>
      <c r="F687" s="56"/>
      <c r="G687" s="57"/>
      <c r="H687" s="57"/>
      <c r="I687" s="58"/>
      <c r="J687" s="58"/>
      <c r="K687" s="57"/>
      <c r="L687" s="57"/>
      <c r="M687" s="58"/>
      <c r="N687" s="56"/>
      <c r="O687" s="57"/>
      <c r="P687" s="57"/>
      <c r="Q687" s="58"/>
      <c r="R687" s="56"/>
      <c r="S687" s="49"/>
      <c r="T687" s="59"/>
      <c r="U687" s="49"/>
      <c r="V687" s="60"/>
      <c r="W687" s="49"/>
      <c r="X687" s="60"/>
      <c r="Y687" s="49"/>
      <c r="Z687" s="49"/>
      <c r="AA687" s="49"/>
      <c r="AB687" s="49"/>
    </row>
    <row r="688" spans="1:28">
      <c r="A688" s="49"/>
      <c r="B688" s="52"/>
      <c r="C688" s="53"/>
      <c r="D688" s="54"/>
      <c r="E688" s="55"/>
      <c r="F688" s="56"/>
      <c r="G688" s="57"/>
      <c r="H688" s="57"/>
      <c r="I688" s="58"/>
      <c r="J688" s="58"/>
      <c r="K688" s="57"/>
      <c r="L688" s="57"/>
      <c r="M688" s="58"/>
      <c r="N688" s="56"/>
      <c r="O688" s="57"/>
      <c r="P688" s="57"/>
      <c r="Q688" s="58"/>
      <c r="R688" s="56"/>
      <c r="S688" s="49"/>
      <c r="T688" s="59"/>
      <c r="U688" s="49"/>
      <c r="V688" s="60"/>
      <c r="W688" s="49"/>
      <c r="X688" s="60"/>
      <c r="Y688" s="49"/>
      <c r="Z688" s="49"/>
      <c r="AA688" s="49"/>
      <c r="AB688" s="49"/>
    </row>
    <row r="689" spans="1:28">
      <c r="A689" s="49"/>
      <c r="B689" s="52"/>
      <c r="C689" s="53"/>
      <c r="D689" s="54"/>
      <c r="E689" s="55"/>
      <c r="F689" s="56"/>
      <c r="G689" s="57"/>
      <c r="H689" s="57"/>
      <c r="I689" s="58"/>
      <c r="J689" s="58"/>
      <c r="K689" s="57"/>
      <c r="L689" s="57"/>
      <c r="M689" s="58"/>
      <c r="N689" s="56"/>
      <c r="O689" s="57"/>
      <c r="P689" s="57"/>
      <c r="Q689" s="58"/>
      <c r="R689" s="56"/>
      <c r="S689" s="49"/>
      <c r="T689" s="59"/>
      <c r="U689" s="49"/>
      <c r="V689" s="60"/>
      <c r="W689" s="49"/>
      <c r="X689" s="60"/>
      <c r="Y689" s="49"/>
      <c r="Z689" s="49"/>
      <c r="AA689" s="49"/>
      <c r="AB689" s="49"/>
    </row>
    <row r="690" spans="1:28">
      <c r="A690" s="49"/>
      <c r="B690" s="52"/>
      <c r="C690" s="53"/>
      <c r="D690" s="54"/>
      <c r="E690" s="55"/>
      <c r="F690" s="56"/>
      <c r="G690" s="57"/>
      <c r="H690" s="57"/>
      <c r="I690" s="58"/>
      <c r="J690" s="58"/>
      <c r="K690" s="57"/>
      <c r="L690" s="57"/>
      <c r="M690" s="58"/>
      <c r="N690" s="56"/>
      <c r="O690" s="57"/>
      <c r="P690" s="57"/>
      <c r="Q690" s="58"/>
      <c r="R690" s="56"/>
      <c r="S690" s="49"/>
      <c r="T690" s="59"/>
      <c r="U690" s="49"/>
      <c r="V690" s="60"/>
      <c r="W690" s="49"/>
      <c r="X690" s="60"/>
      <c r="Y690" s="49"/>
      <c r="Z690" s="49"/>
      <c r="AA690" s="49"/>
      <c r="AB690" s="49"/>
    </row>
    <row r="691" spans="1:28">
      <c r="A691" s="49"/>
      <c r="B691" s="52"/>
      <c r="C691" s="53"/>
      <c r="D691" s="54"/>
      <c r="E691" s="55"/>
      <c r="F691" s="56"/>
      <c r="G691" s="57"/>
      <c r="H691" s="57"/>
      <c r="I691" s="58"/>
      <c r="J691" s="58"/>
      <c r="K691" s="57"/>
      <c r="L691" s="57"/>
      <c r="M691" s="58"/>
      <c r="N691" s="56"/>
      <c r="O691" s="57"/>
      <c r="P691" s="57"/>
      <c r="Q691" s="58"/>
      <c r="R691" s="56"/>
      <c r="S691" s="49"/>
      <c r="T691" s="59"/>
      <c r="U691" s="49"/>
      <c r="V691" s="60"/>
      <c r="W691" s="49"/>
      <c r="X691" s="60"/>
      <c r="Y691" s="49"/>
      <c r="Z691" s="49"/>
      <c r="AA691" s="49"/>
      <c r="AB691" s="49"/>
    </row>
    <row r="692" spans="1:28">
      <c r="A692" s="49"/>
      <c r="B692" s="52"/>
      <c r="C692" s="53"/>
      <c r="D692" s="54"/>
      <c r="E692" s="55"/>
      <c r="F692" s="56"/>
      <c r="G692" s="57"/>
      <c r="H692" s="57"/>
      <c r="I692" s="58"/>
      <c r="J692" s="58"/>
      <c r="K692" s="57"/>
      <c r="L692" s="57"/>
      <c r="M692" s="58"/>
      <c r="N692" s="56"/>
      <c r="O692" s="57"/>
      <c r="P692" s="57"/>
      <c r="Q692" s="58"/>
      <c r="R692" s="56"/>
      <c r="S692" s="49"/>
      <c r="T692" s="59"/>
      <c r="U692" s="49"/>
      <c r="V692" s="60"/>
      <c r="W692" s="49"/>
      <c r="X692" s="60"/>
      <c r="Y692" s="49"/>
      <c r="Z692" s="49"/>
      <c r="AA692" s="49"/>
      <c r="AB692" s="49"/>
    </row>
    <row r="693" spans="1:28">
      <c r="A693" s="49"/>
      <c r="B693" s="52"/>
      <c r="C693" s="53"/>
      <c r="D693" s="54"/>
      <c r="E693" s="55"/>
      <c r="F693" s="56"/>
      <c r="G693" s="57"/>
      <c r="H693" s="57"/>
      <c r="I693" s="58"/>
      <c r="J693" s="58"/>
      <c r="K693" s="57"/>
      <c r="L693" s="57"/>
      <c r="M693" s="58"/>
      <c r="N693" s="56"/>
      <c r="O693" s="57"/>
      <c r="P693" s="57"/>
      <c r="Q693" s="58"/>
      <c r="R693" s="56"/>
      <c r="S693" s="49"/>
      <c r="T693" s="59"/>
      <c r="U693" s="49"/>
      <c r="V693" s="60"/>
      <c r="W693" s="49"/>
      <c r="X693" s="60"/>
      <c r="Y693" s="49"/>
      <c r="Z693" s="49"/>
      <c r="AA693" s="49"/>
      <c r="AB693" s="49"/>
    </row>
    <row r="694" spans="1:28">
      <c r="A694" s="49"/>
      <c r="B694" s="52"/>
      <c r="C694" s="53"/>
      <c r="D694" s="54"/>
      <c r="E694" s="55"/>
      <c r="F694" s="56"/>
      <c r="G694" s="57"/>
      <c r="H694" s="57"/>
      <c r="I694" s="58"/>
      <c r="J694" s="58"/>
      <c r="K694" s="57"/>
      <c r="L694" s="57"/>
      <c r="M694" s="58"/>
      <c r="N694" s="56"/>
      <c r="O694" s="57"/>
      <c r="P694" s="57"/>
      <c r="Q694" s="58"/>
      <c r="R694" s="56"/>
      <c r="S694" s="49"/>
      <c r="T694" s="59"/>
      <c r="U694" s="49"/>
      <c r="V694" s="60"/>
      <c r="W694" s="49"/>
      <c r="X694" s="60"/>
      <c r="Y694" s="49"/>
      <c r="Z694" s="49"/>
      <c r="AA694" s="49"/>
      <c r="AB694" s="49"/>
    </row>
    <row r="695" spans="1:28">
      <c r="A695" s="49"/>
      <c r="B695" s="52"/>
      <c r="C695" s="53"/>
      <c r="D695" s="54"/>
      <c r="E695" s="55"/>
      <c r="F695" s="56"/>
      <c r="G695" s="57"/>
      <c r="H695" s="57"/>
      <c r="I695" s="58"/>
      <c r="J695" s="58"/>
      <c r="K695" s="57"/>
      <c r="L695" s="57"/>
      <c r="M695" s="58"/>
      <c r="N695" s="56"/>
      <c r="O695" s="57"/>
      <c r="P695" s="57"/>
      <c r="Q695" s="58"/>
      <c r="R695" s="56"/>
      <c r="S695" s="49"/>
      <c r="T695" s="59"/>
      <c r="U695" s="49"/>
      <c r="V695" s="60"/>
      <c r="W695" s="49"/>
      <c r="X695" s="60"/>
      <c r="Y695" s="49"/>
      <c r="Z695" s="49"/>
      <c r="AA695" s="49"/>
      <c r="AB695" s="49"/>
    </row>
    <row r="696" spans="1:28">
      <c r="A696" s="49"/>
      <c r="B696" s="52"/>
      <c r="C696" s="53"/>
      <c r="D696" s="54"/>
      <c r="E696" s="55"/>
      <c r="F696" s="56"/>
      <c r="G696" s="57"/>
      <c r="H696" s="57"/>
      <c r="I696" s="58"/>
      <c r="J696" s="58"/>
      <c r="K696" s="57"/>
      <c r="L696" s="57"/>
      <c r="M696" s="58"/>
      <c r="N696" s="56"/>
      <c r="O696" s="57"/>
      <c r="P696" s="57"/>
      <c r="Q696" s="58"/>
      <c r="R696" s="56"/>
      <c r="S696" s="49"/>
      <c r="T696" s="59"/>
      <c r="U696" s="49"/>
      <c r="V696" s="60"/>
      <c r="W696" s="49"/>
      <c r="X696" s="60"/>
      <c r="Y696" s="49"/>
      <c r="Z696" s="49"/>
      <c r="AA696" s="49"/>
      <c r="AB696" s="49"/>
    </row>
    <row r="697" spans="1:28">
      <c r="A697" s="49"/>
      <c r="B697" s="52"/>
      <c r="C697" s="53"/>
      <c r="D697" s="54"/>
      <c r="E697" s="55"/>
      <c r="F697" s="56"/>
      <c r="G697" s="57"/>
      <c r="H697" s="57"/>
      <c r="I697" s="58"/>
      <c r="J697" s="58"/>
      <c r="K697" s="57"/>
      <c r="L697" s="57"/>
      <c r="M697" s="58"/>
      <c r="N697" s="56"/>
      <c r="O697" s="57"/>
      <c r="P697" s="57"/>
      <c r="Q697" s="58"/>
      <c r="R697" s="56"/>
      <c r="S697" s="49"/>
      <c r="T697" s="59"/>
      <c r="U697" s="49"/>
      <c r="V697" s="60"/>
      <c r="W697" s="49"/>
      <c r="X697" s="60"/>
      <c r="Y697" s="49"/>
      <c r="Z697" s="49"/>
      <c r="AA697" s="49"/>
      <c r="AB697" s="49"/>
    </row>
    <row r="698" spans="1:28">
      <c r="A698" s="49"/>
      <c r="B698" s="52"/>
      <c r="C698" s="53"/>
      <c r="D698" s="54"/>
      <c r="E698" s="55"/>
      <c r="F698" s="56"/>
      <c r="G698" s="57"/>
      <c r="H698" s="57"/>
      <c r="I698" s="58"/>
      <c r="J698" s="58"/>
      <c r="K698" s="57"/>
      <c r="L698" s="57"/>
      <c r="M698" s="58"/>
      <c r="N698" s="56"/>
      <c r="O698" s="57"/>
      <c r="P698" s="57"/>
      <c r="Q698" s="58"/>
      <c r="R698" s="56"/>
      <c r="S698" s="49"/>
      <c r="T698" s="59"/>
      <c r="U698" s="49"/>
      <c r="V698" s="60"/>
      <c r="W698" s="49"/>
      <c r="X698" s="60"/>
      <c r="Y698" s="49"/>
      <c r="Z698" s="49"/>
      <c r="AA698" s="49"/>
      <c r="AB698" s="49"/>
    </row>
    <row r="699" spans="1:28">
      <c r="A699" s="49"/>
      <c r="B699" s="52"/>
      <c r="C699" s="53"/>
      <c r="D699" s="54"/>
      <c r="E699" s="55"/>
      <c r="F699" s="56"/>
      <c r="G699" s="57"/>
      <c r="H699" s="57"/>
      <c r="I699" s="58"/>
      <c r="J699" s="58"/>
      <c r="K699" s="57"/>
      <c r="L699" s="57"/>
      <c r="M699" s="58"/>
      <c r="N699" s="56"/>
      <c r="O699" s="57"/>
      <c r="P699" s="57"/>
      <c r="Q699" s="58"/>
      <c r="R699" s="56"/>
      <c r="S699" s="49"/>
      <c r="T699" s="59"/>
      <c r="U699" s="49"/>
      <c r="V699" s="60"/>
      <c r="W699" s="49"/>
      <c r="X699" s="60"/>
      <c r="Y699" s="49"/>
      <c r="Z699" s="49"/>
      <c r="AA699" s="49"/>
      <c r="AB699" s="49"/>
    </row>
    <row r="700" spans="1:28">
      <c r="A700" s="49"/>
      <c r="B700" s="52"/>
      <c r="C700" s="53"/>
      <c r="D700" s="54"/>
      <c r="E700" s="55"/>
      <c r="F700" s="56"/>
      <c r="G700" s="57"/>
      <c r="H700" s="57"/>
      <c r="I700" s="58"/>
      <c r="J700" s="58"/>
      <c r="K700" s="57"/>
      <c r="L700" s="57"/>
      <c r="M700" s="58"/>
      <c r="N700" s="56"/>
      <c r="O700" s="57"/>
      <c r="P700" s="57"/>
      <c r="Q700" s="58"/>
      <c r="R700" s="56"/>
      <c r="S700" s="49"/>
      <c r="T700" s="59"/>
      <c r="U700" s="49"/>
      <c r="V700" s="60"/>
      <c r="W700" s="49"/>
      <c r="X700" s="60"/>
      <c r="Y700" s="49"/>
      <c r="Z700" s="49"/>
      <c r="AA700" s="49"/>
      <c r="AB700" s="49"/>
    </row>
    <row r="701" spans="1:28">
      <c r="A701" s="49"/>
      <c r="B701" s="52"/>
      <c r="C701" s="53"/>
      <c r="D701" s="54"/>
      <c r="E701" s="55"/>
      <c r="F701" s="56"/>
      <c r="G701" s="57"/>
      <c r="H701" s="57"/>
      <c r="I701" s="58"/>
      <c r="J701" s="58"/>
      <c r="K701" s="57"/>
      <c r="L701" s="57"/>
      <c r="M701" s="58"/>
      <c r="N701" s="56"/>
      <c r="O701" s="57"/>
      <c r="P701" s="57"/>
      <c r="Q701" s="58"/>
      <c r="R701" s="56"/>
      <c r="S701" s="49"/>
      <c r="T701" s="59"/>
      <c r="U701" s="49"/>
      <c r="V701" s="60"/>
      <c r="W701" s="49"/>
      <c r="X701" s="60"/>
      <c r="Y701" s="49"/>
      <c r="Z701" s="49"/>
      <c r="AA701" s="49"/>
      <c r="AB701" s="49"/>
    </row>
    <row r="702" spans="1:28">
      <c r="A702" s="49"/>
      <c r="B702" s="52"/>
      <c r="C702" s="53"/>
      <c r="D702" s="54"/>
      <c r="E702" s="55"/>
      <c r="F702" s="56"/>
      <c r="G702" s="57"/>
      <c r="H702" s="57"/>
      <c r="I702" s="58"/>
      <c r="J702" s="58"/>
      <c r="K702" s="57"/>
      <c r="L702" s="57"/>
      <c r="M702" s="58"/>
      <c r="N702" s="56"/>
      <c r="O702" s="57"/>
      <c r="P702" s="57"/>
      <c r="Q702" s="58"/>
      <c r="R702" s="56"/>
      <c r="S702" s="49"/>
      <c r="T702" s="59"/>
      <c r="U702" s="49"/>
      <c r="V702" s="60"/>
      <c r="W702" s="49"/>
      <c r="X702" s="60"/>
      <c r="Y702" s="49"/>
      <c r="Z702" s="49"/>
      <c r="AA702" s="49"/>
      <c r="AB702" s="49"/>
    </row>
    <row r="703" spans="1:28">
      <c r="A703" s="49"/>
      <c r="B703" s="52"/>
      <c r="C703" s="53"/>
      <c r="D703" s="54"/>
      <c r="E703" s="55"/>
      <c r="F703" s="56"/>
      <c r="G703" s="57"/>
      <c r="H703" s="57"/>
      <c r="I703" s="58"/>
      <c r="J703" s="58"/>
      <c r="K703" s="57"/>
      <c r="L703" s="57"/>
      <c r="M703" s="58"/>
      <c r="N703" s="56"/>
      <c r="O703" s="57"/>
      <c r="P703" s="57"/>
      <c r="Q703" s="58"/>
      <c r="R703" s="56"/>
      <c r="S703" s="49"/>
      <c r="T703" s="59"/>
      <c r="U703" s="49"/>
      <c r="V703" s="60"/>
      <c r="W703" s="49"/>
      <c r="X703" s="60"/>
      <c r="Y703" s="49"/>
      <c r="Z703" s="49"/>
      <c r="AA703" s="49"/>
      <c r="AB703" s="49"/>
    </row>
    <row r="704" spans="1:28">
      <c r="A704" s="49"/>
      <c r="B704" s="52"/>
      <c r="C704" s="53"/>
      <c r="D704" s="54"/>
      <c r="E704" s="55"/>
      <c r="F704" s="56"/>
      <c r="G704" s="57"/>
      <c r="H704" s="57"/>
      <c r="I704" s="58"/>
      <c r="J704" s="58"/>
      <c r="K704" s="57"/>
      <c r="L704" s="57"/>
      <c r="M704" s="58"/>
      <c r="N704" s="56"/>
      <c r="O704" s="57"/>
      <c r="P704" s="57"/>
      <c r="Q704" s="58"/>
      <c r="R704" s="56"/>
      <c r="S704" s="49"/>
      <c r="T704" s="59"/>
      <c r="U704" s="49"/>
      <c r="V704" s="60"/>
      <c r="W704" s="49"/>
      <c r="X704" s="60"/>
      <c r="Y704" s="49"/>
      <c r="Z704" s="49"/>
      <c r="AA704" s="49"/>
      <c r="AB704" s="49"/>
    </row>
    <row r="705" spans="1:28">
      <c r="A705" s="49"/>
      <c r="B705" s="52"/>
      <c r="C705" s="53"/>
      <c r="D705" s="54"/>
      <c r="E705" s="55"/>
      <c r="F705" s="56"/>
      <c r="G705" s="57"/>
      <c r="H705" s="57"/>
      <c r="I705" s="58"/>
      <c r="J705" s="58"/>
      <c r="K705" s="57"/>
      <c r="L705" s="57"/>
      <c r="M705" s="58"/>
      <c r="N705" s="56"/>
      <c r="O705" s="57"/>
      <c r="P705" s="57"/>
      <c r="Q705" s="58"/>
      <c r="R705" s="56"/>
      <c r="S705" s="49"/>
      <c r="T705" s="59"/>
      <c r="U705" s="49"/>
      <c r="V705" s="60"/>
      <c r="W705" s="49"/>
      <c r="X705" s="60"/>
      <c r="Y705" s="49"/>
      <c r="Z705" s="49"/>
      <c r="AA705" s="49"/>
      <c r="AB705" s="49"/>
    </row>
    <row r="706" spans="1:28">
      <c r="A706" s="49"/>
      <c r="B706" s="52"/>
      <c r="C706" s="53"/>
      <c r="D706" s="54"/>
      <c r="E706" s="55"/>
      <c r="F706" s="56"/>
      <c r="G706" s="57"/>
      <c r="H706" s="57"/>
      <c r="I706" s="58"/>
      <c r="J706" s="58"/>
      <c r="K706" s="57"/>
      <c r="L706" s="57"/>
      <c r="M706" s="58"/>
      <c r="N706" s="56"/>
      <c r="O706" s="57"/>
      <c r="P706" s="57"/>
      <c r="Q706" s="58"/>
      <c r="R706" s="56"/>
      <c r="S706" s="49"/>
      <c r="T706" s="59"/>
      <c r="U706" s="49"/>
      <c r="V706" s="60"/>
      <c r="W706" s="49"/>
      <c r="X706" s="60"/>
      <c r="Y706" s="49"/>
      <c r="Z706" s="49"/>
      <c r="AA706" s="49"/>
      <c r="AB706" s="49"/>
    </row>
    <row r="707" spans="1:28">
      <c r="A707" s="49"/>
      <c r="B707" s="52"/>
      <c r="C707" s="53"/>
      <c r="D707" s="54"/>
      <c r="E707" s="55"/>
      <c r="F707" s="56"/>
      <c r="G707" s="57"/>
      <c r="H707" s="57"/>
      <c r="I707" s="58"/>
      <c r="J707" s="58"/>
      <c r="K707" s="57"/>
      <c r="L707" s="57"/>
      <c r="M707" s="58"/>
      <c r="N707" s="56"/>
      <c r="O707" s="57"/>
      <c r="P707" s="57"/>
      <c r="Q707" s="58"/>
      <c r="R707" s="56"/>
      <c r="S707" s="49"/>
      <c r="T707" s="59"/>
      <c r="U707" s="49"/>
      <c r="V707" s="60"/>
      <c r="W707" s="49"/>
      <c r="X707" s="60"/>
      <c r="Y707" s="49"/>
      <c r="Z707" s="49"/>
      <c r="AA707" s="49"/>
      <c r="AB707" s="49"/>
    </row>
    <row r="708" spans="1:28">
      <c r="A708" s="49"/>
      <c r="B708" s="52"/>
      <c r="C708" s="53"/>
      <c r="D708" s="54"/>
      <c r="E708" s="55"/>
      <c r="F708" s="56"/>
      <c r="G708" s="57"/>
      <c r="H708" s="57"/>
      <c r="I708" s="58"/>
      <c r="J708" s="58"/>
      <c r="K708" s="57"/>
      <c r="L708" s="57"/>
      <c r="M708" s="58"/>
      <c r="N708" s="56"/>
      <c r="O708" s="57"/>
      <c r="P708" s="57"/>
      <c r="Q708" s="58"/>
      <c r="R708" s="56"/>
      <c r="S708" s="49"/>
      <c r="T708" s="59"/>
      <c r="U708" s="49"/>
      <c r="V708" s="60"/>
      <c r="W708" s="49"/>
      <c r="X708" s="60"/>
      <c r="Y708" s="49"/>
      <c r="Z708" s="49"/>
      <c r="AA708" s="49"/>
      <c r="AB708" s="49"/>
    </row>
    <row r="709" spans="1:28">
      <c r="A709" s="49"/>
      <c r="B709" s="52"/>
      <c r="C709" s="53"/>
      <c r="D709" s="54"/>
      <c r="E709" s="55"/>
      <c r="F709" s="56"/>
      <c r="G709" s="57"/>
      <c r="H709" s="57"/>
      <c r="I709" s="58"/>
      <c r="J709" s="58"/>
      <c r="K709" s="57"/>
      <c r="L709" s="57"/>
      <c r="M709" s="58"/>
      <c r="N709" s="56"/>
      <c r="O709" s="57"/>
      <c r="P709" s="57"/>
      <c r="Q709" s="58"/>
      <c r="R709" s="56"/>
      <c r="S709" s="49"/>
      <c r="T709" s="59"/>
      <c r="U709" s="49"/>
      <c r="V709" s="60"/>
      <c r="W709" s="49"/>
      <c r="X709" s="60"/>
      <c r="Y709" s="49"/>
      <c r="Z709" s="49"/>
      <c r="AA709" s="49"/>
      <c r="AB709" s="49"/>
    </row>
    <row r="710" spans="1:28">
      <c r="A710" s="49"/>
      <c r="B710" s="52"/>
      <c r="C710" s="53"/>
      <c r="D710" s="54"/>
      <c r="E710" s="55"/>
      <c r="F710" s="56"/>
      <c r="G710" s="57"/>
      <c r="H710" s="57"/>
      <c r="I710" s="58"/>
      <c r="J710" s="58"/>
      <c r="K710" s="57"/>
      <c r="L710" s="57"/>
      <c r="M710" s="58"/>
      <c r="N710" s="56"/>
      <c r="O710" s="57"/>
      <c r="P710" s="57"/>
      <c r="Q710" s="58"/>
      <c r="R710" s="56"/>
      <c r="S710" s="49"/>
      <c r="T710" s="59"/>
      <c r="U710" s="49"/>
      <c r="V710" s="60"/>
      <c r="W710" s="49"/>
      <c r="X710" s="60"/>
      <c r="Y710" s="49"/>
      <c r="Z710" s="49"/>
      <c r="AA710" s="49"/>
      <c r="AB710" s="49"/>
    </row>
    <row r="711" spans="1:28">
      <c r="A711" s="49"/>
      <c r="B711" s="52"/>
      <c r="C711" s="53"/>
      <c r="D711" s="54"/>
      <c r="E711" s="55"/>
      <c r="F711" s="56"/>
      <c r="G711" s="57"/>
      <c r="H711" s="57"/>
      <c r="I711" s="58"/>
      <c r="J711" s="58"/>
      <c r="K711" s="57"/>
      <c r="L711" s="57"/>
      <c r="M711" s="58"/>
      <c r="N711" s="56"/>
      <c r="O711" s="57"/>
      <c r="P711" s="57"/>
      <c r="Q711" s="58"/>
      <c r="R711" s="56"/>
      <c r="S711" s="49"/>
      <c r="T711" s="59"/>
      <c r="U711" s="49"/>
      <c r="V711" s="60"/>
      <c r="W711" s="49"/>
      <c r="X711" s="60"/>
      <c r="Y711" s="49"/>
      <c r="Z711" s="49"/>
      <c r="AA711" s="49"/>
      <c r="AB711" s="49"/>
    </row>
    <row r="712" spans="1:28">
      <c r="A712" s="49"/>
      <c r="B712" s="52"/>
      <c r="C712" s="53"/>
      <c r="D712" s="54"/>
      <c r="E712" s="55"/>
      <c r="F712" s="56"/>
      <c r="G712" s="57"/>
      <c r="H712" s="57"/>
      <c r="I712" s="58"/>
      <c r="J712" s="58"/>
      <c r="K712" s="57"/>
      <c r="L712" s="57"/>
      <c r="M712" s="58"/>
      <c r="N712" s="56"/>
      <c r="O712" s="57"/>
      <c r="P712" s="57"/>
      <c r="Q712" s="58"/>
      <c r="R712" s="56"/>
      <c r="S712" s="49"/>
      <c r="T712" s="59"/>
      <c r="U712" s="49"/>
      <c r="V712" s="60"/>
      <c r="W712" s="49"/>
      <c r="X712" s="60"/>
      <c r="Y712" s="49"/>
      <c r="Z712" s="49"/>
      <c r="AA712" s="49"/>
      <c r="AB712" s="49"/>
    </row>
    <row r="713" spans="1:28">
      <c r="A713" s="49"/>
      <c r="B713" s="52"/>
      <c r="C713" s="53"/>
      <c r="D713" s="54"/>
      <c r="E713" s="55"/>
      <c r="F713" s="56"/>
      <c r="G713" s="57"/>
      <c r="H713" s="57"/>
      <c r="I713" s="58"/>
      <c r="J713" s="58"/>
      <c r="K713" s="57"/>
      <c r="L713" s="57"/>
      <c r="M713" s="58"/>
      <c r="N713" s="56"/>
      <c r="O713" s="57"/>
      <c r="P713" s="57"/>
      <c r="Q713" s="58"/>
      <c r="R713" s="56"/>
      <c r="S713" s="49"/>
      <c r="T713" s="59"/>
      <c r="U713" s="49"/>
      <c r="V713" s="60"/>
      <c r="W713" s="49"/>
      <c r="X713" s="60"/>
      <c r="Y713" s="49"/>
      <c r="Z713" s="49"/>
      <c r="AA713" s="49"/>
      <c r="AB713" s="49"/>
    </row>
    <row r="714" spans="1:28">
      <c r="A714" s="49"/>
      <c r="B714" s="52"/>
      <c r="C714" s="53"/>
      <c r="D714" s="54"/>
      <c r="E714" s="55"/>
      <c r="F714" s="56"/>
      <c r="G714" s="57"/>
      <c r="H714" s="57"/>
      <c r="I714" s="58"/>
      <c r="J714" s="58"/>
      <c r="K714" s="57"/>
      <c r="L714" s="57"/>
      <c r="M714" s="58"/>
      <c r="N714" s="56"/>
      <c r="O714" s="57"/>
      <c r="P714" s="57"/>
      <c r="Q714" s="58"/>
      <c r="R714" s="56"/>
      <c r="S714" s="49"/>
      <c r="T714" s="59"/>
      <c r="U714" s="49"/>
      <c r="V714" s="60"/>
      <c r="W714" s="49"/>
      <c r="X714" s="60"/>
      <c r="Y714" s="49"/>
      <c r="Z714" s="49"/>
      <c r="AA714" s="49"/>
      <c r="AB714" s="49"/>
    </row>
    <row r="715" spans="1:28">
      <c r="A715" s="49"/>
      <c r="B715" s="52"/>
      <c r="C715" s="53"/>
      <c r="D715" s="54"/>
      <c r="E715" s="55"/>
      <c r="F715" s="56"/>
      <c r="G715" s="57"/>
      <c r="H715" s="57"/>
      <c r="I715" s="58"/>
      <c r="J715" s="58"/>
      <c r="K715" s="57"/>
      <c r="L715" s="57"/>
      <c r="M715" s="58"/>
      <c r="N715" s="56"/>
      <c r="O715" s="57"/>
      <c r="P715" s="57"/>
      <c r="Q715" s="58"/>
      <c r="R715" s="56"/>
      <c r="S715" s="49"/>
      <c r="T715" s="59"/>
      <c r="U715" s="49"/>
      <c r="V715" s="60"/>
      <c r="W715" s="49"/>
      <c r="X715" s="60"/>
      <c r="Y715" s="49"/>
      <c r="Z715" s="49"/>
      <c r="AA715" s="49"/>
      <c r="AB715" s="49"/>
    </row>
    <row r="716" spans="1:28">
      <c r="A716" s="49"/>
      <c r="B716" s="52"/>
      <c r="C716" s="53"/>
      <c r="D716" s="54"/>
      <c r="E716" s="55"/>
      <c r="F716" s="56"/>
      <c r="G716" s="57"/>
      <c r="H716" s="57"/>
      <c r="I716" s="58"/>
      <c r="J716" s="58"/>
      <c r="K716" s="57"/>
      <c r="L716" s="57"/>
      <c r="M716" s="58"/>
      <c r="N716" s="56"/>
      <c r="O716" s="57"/>
      <c r="P716" s="57"/>
      <c r="Q716" s="58"/>
      <c r="R716" s="56"/>
      <c r="S716" s="49"/>
      <c r="T716" s="59"/>
      <c r="U716" s="49"/>
      <c r="V716" s="60"/>
      <c r="W716" s="49"/>
      <c r="X716" s="60"/>
      <c r="Y716" s="49"/>
      <c r="Z716" s="49"/>
      <c r="AA716" s="49"/>
      <c r="AB716" s="49"/>
    </row>
    <row r="717" spans="1:28">
      <c r="A717" s="49"/>
      <c r="B717" s="52"/>
      <c r="C717" s="53"/>
      <c r="D717" s="54"/>
      <c r="E717" s="55"/>
      <c r="F717" s="56"/>
      <c r="G717" s="57"/>
      <c r="H717" s="57"/>
      <c r="I717" s="58"/>
      <c r="J717" s="58"/>
      <c r="K717" s="57"/>
      <c r="L717" s="57"/>
      <c r="M717" s="58"/>
      <c r="N717" s="56"/>
      <c r="O717" s="57"/>
      <c r="P717" s="57"/>
      <c r="Q717" s="58"/>
      <c r="R717" s="56"/>
      <c r="S717" s="49"/>
      <c r="T717" s="59"/>
      <c r="U717" s="49"/>
      <c r="V717" s="60"/>
      <c r="W717" s="49"/>
      <c r="X717" s="60"/>
      <c r="Y717" s="49"/>
      <c r="Z717" s="49"/>
      <c r="AA717" s="49"/>
      <c r="AB717" s="49"/>
    </row>
    <row r="718" spans="1:28">
      <c r="A718" s="49"/>
      <c r="B718" s="52"/>
      <c r="C718" s="53"/>
      <c r="D718" s="54"/>
      <c r="E718" s="55"/>
      <c r="F718" s="56"/>
      <c r="G718" s="57"/>
      <c r="H718" s="57"/>
      <c r="I718" s="58"/>
      <c r="J718" s="58"/>
      <c r="K718" s="57"/>
      <c r="L718" s="57"/>
      <c r="M718" s="58"/>
      <c r="N718" s="56"/>
      <c r="O718" s="57"/>
      <c r="P718" s="57"/>
      <c r="Q718" s="58"/>
      <c r="R718" s="56"/>
      <c r="S718" s="49"/>
      <c r="T718" s="59"/>
      <c r="U718" s="49"/>
      <c r="V718" s="60"/>
      <c r="W718" s="49"/>
      <c r="X718" s="60"/>
      <c r="Y718" s="49"/>
      <c r="Z718" s="49"/>
      <c r="AA718" s="49"/>
      <c r="AB718" s="49"/>
    </row>
    <row r="719" spans="1:28">
      <c r="A719" s="49"/>
      <c r="B719" s="52"/>
      <c r="C719" s="53"/>
      <c r="D719" s="54"/>
      <c r="E719" s="55"/>
      <c r="F719" s="56"/>
      <c r="G719" s="57"/>
      <c r="H719" s="57"/>
      <c r="I719" s="58"/>
      <c r="J719" s="58"/>
      <c r="K719" s="57"/>
      <c r="L719" s="57"/>
      <c r="M719" s="58"/>
      <c r="N719" s="56"/>
      <c r="O719" s="57"/>
      <c r="P719" s="57"/>
      <c r="Q719" s="58"/>
      <c r="R719" s="56"/>
      <c r="S719" s="49"/>
      <c r="T719" s="59"/>
      <c r="U719" s="49"/>
      <c r="V719" s="60"/>
      <c r="W719" s="49"/>
      <c r="X719" s="60"/>
      <c r="Y719" s="49"/>
      <c r="Z719" s="49"/>
      <c r="AA719" s="49"/>
      <c r="AB719" s="49"/>
    </row>
    <row r="720" spans="1:28">
      <c r="A720" s="49"/>
      <c r="B720" s="52"/>
      <c r="C720" s="53"/>
      <c r="D720" s="54"/>
      <c r="E720" s="55"/>
      <c r="F720" s="56"/>
      <c r="G720" s="57"/>
      <c r="H720" s="57"/>
      <c r="I720" s="58"/>
      <c r="J720" s="58"/>
      <c r="K720" s="57"/>
      <c r="L720" s="57"/>
      <c r="M720" s="58"/>
      <c r="N720" s="56"/>
      <c r="O720" s="57"/>
      <c r="P720" s="57"/>
      <c r="Q720" s="58"/>
      <c r="R720" s="56"/>
      <c r="S720" s="49"/>
      <c r="T720" s="59"/>
      <c r="U720" s="49"/>
      <c r="V720" s="60"/>
      <c r="W720" s="49"/>
      <c r="X720" s="60"/>
      <c r="Y720" s="49"/>
      <c r="Z720" s="49"/>
      <c r="AA720" s="49"/>
      <c r="AB720" s="49"/>
    </row>
    <row r="721" spans="1:28">
      <c r="A721" s="49"/>
      <c r="B721" s="52"/>
      <c r="C721" s="53"/>
      <c r="D721" s="54"/>
      <c r="E721" s="55"/>
      <c r="F721" s="56"/>
      <c r="G721" s="57"/>
      <c r="H721" s="57"/>
      <c r="I721" s="58"/>
      <c r="J721" s="58"/>
      <c r="K721" s="57"/>
      <c r="L721" s="57"/>
      <c r="M721" s="58"/>
      <c r="N721" s="56"/>
      <c r="O721" s="57"/>
      <c r="P721" s="57"/>
      <c r="Q721" s="58"/>
      <c r="R721" s="56"/>
      <c r="S721" s="49"/>
      <c r="T721" s="59"/>
      <c r="U721" s="49"/>
      <c r="V721" s="60"/>
      <c r="W721" s="49"/>
      <c r="X721" s="60"/>
      <c r="Y721" s="49"/>
      <c r="Z721" s="49"/>
      <c r="AA721" s="49"/>
      <c r="AB721" s="49"/>
    </row>
    <row r="722" spans="1:28">
      <c r="A722" s="49"/>
      <c r="B722" s="52"/>
      <c r="C722" s="53"/>
      <c r="D722" s="54"/>
      <c r="E722" s="55"/>
      <c r="F722" s="56"/>
      <c r="G722" s="57"/>
      <c r="H722" s="57"/>
      <c r="I722" s="58"/>
      <c r="J722" s="58"/>
      <c r="K722" s="57"/>
      <c r="L722" s="57"/>
      <c r="M722" s="58"/>
      <c r="N722" s="56"/>
      <c r="O722" s="57"/>
      <c r="P722" s="57"/>
      <c r="Q722" s="58"/>
      <c r="R722" s="56"/>
      <c r="S722" s="49"/>
      <c r="T722" s="59"/>
      <c r="U722" s="49"/>
      <c r="V722" s="60"/>
      <c r="W722" s="49"/>
      <c r="X722" s="60"/>
      <c r="Y722" s="49"/>
      <c r="Z722" s="49"/>
      <c r="AA722" s="49"/>
      <c r="AB722" s="49"/>
    </row>
    <row r="723" spans="1:28">
      <c r="A723" s="49"/>
      <c r="B723" s="52"/>
      <c r="C723" s="53"/>
      <c r="D723" s="54"/>
      <c r="E723" s="55"/>
      <c r="F723" s="56"/>
      <c r="G723" s="57"/>
      <c r="H723" s="57"/>
      <c r="I723" s="58"/>
      <c r="J723" s="58"/>
      <c r="K723" s="57"/>
      <c r="L723" s="57"/>
      <c r="M723" s="58"/>
      <c r="N723" s="56"/>
      <c r="O723" s="57"/>
      <c r="P723" s="57"/>
      <c r="Q723" s="58"/>
      <c r="R723" s="56"/>
      <c r="S723" s="49"/>
      <c r="T723" s="59"/>
      <c r="U723" s="49"/>
      <c r="V723" s="60"/>
      <c r="W723" s="49"/>
      <c r="X723" s="60"/>
      <c r="Y723" s="49"/>
      <c r="Z723" s="49"/>
      <c r="AA723" s="49"/>
      <c r="AB723" s="49"/>
    </row>
    <row r="724" spans="1:28">
      <c r="A724" s="49"/>
      <c r="B724" s="52"/>
      <c r="C724" s="53"/>
      <c r="D724" s="54"/>
      <c r="E724" s="55"/>
      <c r="F724" s="56"/>
      <c r="G724" s="57"/>
      <c r="H724" s="57"/>
      <c r="I724" s="58"/>
      <c r="J724" s="58"/>
      <c r="K724" s="57"/>
      <c r="L724" s="57"/>
      <c r="M724" s="58"/>
      <c r="N724" s="56"/>
      <c r="O724" s="57"/>
      <c r="P724" s="57"/>
      <c r="Q724" s="58"/>
      <c r="R724" s="56"/>
      <c r="S724" s="49"/>
      <c r="T724" s="59"/>
      <c r="U724" s="49"/>
      <c r="V724" s="60"/>
      <c r="W724" s="49"/>
      <c r="X724" s="60"/>
      <c r="Y724" s="49"/>
      <c r="Z724" s="49"/>
      <c r="AA724" s="49"/>
      <c r="AB724" s="49"/>
    </row>
    <row r="725" spans="1:28">
      <c r="A725" s="49"/>
      <c r="B725" s="52"/>
      <c r="C725" s="53"/>
      <c r="D725" s="54"/>
      <c r="E725" s="55"/>
      <c r="F725" s="56"/>
      <c r="G725" s="57"/>
      <c r="H725" s="57"/>
      <c r="I725" s="58"/>
      <c r="J725" s="58"/>
      <c r="K725" s="57"/>
      <c r="L725" s="57"/>
      <c r="M725" s="58"/>
      <c r="N725" s="56"/>
      <c r="O725" s="57"/>
      <c r="P725" s="57"/>
      <c r="Q725" s="58"/>
      <c r="R725" s="56"/>
      <c r="S725" s="49"/>
      <c r="T725" s="59"/>
      <c r="U725" s="49"/>
      <c r="V725" s="60"/>
      <c r="W725" s="49"/>
      <c r="X725" s="60"/>
      <c r="Y725" s="49"/>
      <c r="Z725" s="49"/>
      <c r="AA725" s="49"/>
      <c r="AB725" s="49"/>
    </row>
    <row r="726" spans="1:28">
      <c r="A726" s="49"/>
      <c r="B726" s="52"/>
      <c r="C726" s="53"/>
      <c r="D726" s="54"/>
      <c r="E726" s="55"/>
      <c r="F726" s="56"/>
      <c r="G726" s="57"/>
      <c r="H726" s="57"/>
      <c r="I726" s="58"/>
      <c r="J726" s="58"/>
      <c r="K726" s="57"/>
      <c r="L726" s="57"/>
      <c r="M726" s="58"/>
      <c r="N726" s="56"/>
      <c r="O726" s="57"/>
      <c r="P726" s="57"/>
      <c r="Q726" s="58"/>
      <c r="R726" s="56"/>
      <c r="S726" s="49"/>
      <c r="T726" s="59"/>
      <c r="U726" s="49"/>
      <c r="V726" s="60"/>
      <c r="W726" s="49"/>
      <c r="X726" s="60"/>
      <c r="Y726" s="49"/>
      <c r="Z726" s="49"/>
      <c r="AA726" s="49"/>
      <c r="AB726" s="49"/>
    </row>
    <row r="727" spans="1:28">
      <c r="A727" s="49"/>
      <c r="B727" s="52"/>
      <c r="C727" s="53"/>
      <c r="D727" s="54"/>
      <c r="E727" s="55"/>
      <c r="F727" s="56"/>
      <c r="G727" s="57"/>
      <c r="H727" s="57"/>
      <c r="I727" s="58"/>
      <c r="J727" s="58"/>
      <c r="K727" s="57"/>
      <c r="L727" s="57"/>
      <c r="M727" s="58"/>
      <c r="N727" s="56"/>
      <c r="O727" s="57"/>
      <c r="P727" s="57"/>
      <c r="Q727" s="58"/>
      <c r="R727" s="56"/>
      <c r="S727" s="49"/>
      <c r="T727" s="59"/>
      <c r="U727" s="49"/>
      <c r="V727" s="60"/>
      <c r="W727" s="49"/>
      <c r="X727" s="60"/>
      <c r="Y727" s="49"/>
      <c r="Z727" s="49"/>
      <c r="AA727" s="49"/>
      <c r="AB727" s="49"/>
    </row>
    <row r="728" spans="1:28">
      <c r="A728" s="49"/>
      <c r="B728" s="52"/>
      <c r="C728" s="53"/>
      <c r="D728" s="54"/>
      <c r="E728" s="55"/>
      <c r="F728" s="56"/>
      <c r="G728" s="57"/>
      <c r="H728" s="57"/>
      <c r="I728" s="58"/>
      <c r="J728" s="58"/>
      <c r="K728" s="57"/>
      <c r="L728" s="57"/>
      <c r="M728" s="58"/>
      <c r="N728" s="56"/>
      <c r="O728" s="57"/>
      <c r="P728" s="57"/>
      <c r="Q728" s="58"/>
      <c r="R728" s="56"/>
      <c r="S728" s="49"/>
      <c r="T728" s="59"/>
      <c r="U728" s="49"/>
      <c r="V728" s="60"/>
      <c r="W728" s="49"/>
      <c r="X728" s="60"/>
      <c r="Y728" s="49"/>
      <c r="Z728" s="49"/>
      <c r="AA728" s="49"/>
      <c r="AB728" s="49"/>
    </row>
    <row r="729" spans="1:28">
      <c r="A729" s="49"/>
      <c r="B729" s="52"/>
      <c r="C729" s="53"/>
      <c r="D729" s="54"/>
      <c r="E729" s="55"/>
      <c r="F729" s="56"/>
      <c r="G729" s="57"/>
      <c r="H729" s="57"/>
      <c r="I729" s="58"/>
      <c r="J729" s="58"/>
      <c r="K729" s="57"/>
      <c r="L729" s="57"/>
      <c r="M729" s="58"/>
      <c r="N729" s="56"/>
      <c r="O729" s="57"/>
      <c r="P729" s="57"/>
      <c r="Q729" s="58"/>
      <c r="R729" s="56"/>
      <c r="S729" s="49"/>
      <c r="T729" s="59"/>
      <c r="U729" s="49"/>
      <c r="V729" s="60"/>
      <c r="W729" s="49"/>
      <c r="X729" s="60"/>
      <c r="Y729" s="49"/>
      <c r="Z729" s="49"/>
      <c r="AA729" s="49"/>
      <c r="AB729" s="49"/>
    </row>
    <row r="730" spans="1:28">
      <c r="A730" s="49"/>
      <c r="B730" s="52"/>
      <c r="C730" s="53"/>
      <c r="D730" s="54"/>
      <c r="E730" s="55"/>
      <c r="F730" s="56"/>
      <c r="G730" s="57"/>
      <c r="H730" s="57"/>
      <c r="I730" s="58"/>
      <c r="J730" s="58"/>
      <c r="K730" s="57"/>
      <c r="L730" s="57"/>
      <c r="M730" s="58"/>
      <c r="N730" s="56"/>
      <c r="O730" s="57"/>
      <c r="P730" s="57"/>
      <c r="Q730" s="58"/>
      <c r="R730" s="56"/>
      <c r="S730" s="49"/>
      <c r="T730" s="59"/>
      <c r="U730" s="49"/>
      <c r="V730" s="60"/>
      <c r="W730" s="49"/>
      <c r="X730" s="60"/>
      <c r="Y730" s="49"/>
      <c r="Z730" s="49"/>
      <c r="AA730" s="49"/>
      <c r="AB730" s="49"/>
    </row>
    <row r="731" spans="1:28">
      <c r="A731" s="49"/>
      <c r="B731" s="52"/>
      <c r="C731" s="53"/>
      <c r="D731" s="54"/>
      <c r="E731" s="55"/>
      <c r="F731" s="56"/>
      <c r="G731" s="57"/>
      <c r="H731" s="57"/>
      <c r="I731" s="58"/>
      <c r="J731" s="58"/>
      <c r="K731" s="57"/>
      <c r="L731" s="57"/>
      <c r="M731" s="58"/>
      <c r="N731" s="56"/>
      <c r="O731" s="57"/>
      <c r="P731" s="57"/>
      <c r="Q731" s="58"/>
      <c r="R731" s="56"/>
      <c r="S731" s="49"/>
      <c r="T731" s="59"/>
      <c r="U731" s="49"/>
      <c r="V731" s="60"/>
      <c r="W731" s="49"/>
      <c r="X731" s="60"/>
      <c r="Y731" s="49"/>
      <c r="Z731" s="49"/>
      <c r="AA731" s="49"/>
      <c r="AB731" s="49"/>
    </row>
    <row r="732" spans="1:28">
      <c r="A732" s="49"/>
      <c r="B732" s="52"/>
      <c r="C732" s="53"/>
      <c r="D732" s="54"/>
      <c r="E732" s="55"/>
      <c r="F732" s="56"/>
      <c r="G732" s="57"/>
      <c r="H732" s="57"/>
      <c r="I732" s="58"/>
      <c r="J732" s="58"/>
      <c r="K732" s="57"/>
      <c r="L732" s="57"/>
      <c r="M732" s="58"/>
      <c r="N732" s="56"/>
      <c r="O732" s="57"/>
      <c r="P732" s="57"/>
      <c r="Q732" s="58"/>
      <c r="R732" s="56"/>
      <c r="S732" s="49"/>
      <c r="T732" s="59"/>
      <c r="U732" s="49"/>
      <c r="V732" s="60"/>
      <c r="W732" s="49"/>
      <c r="X732" s="60"/>
      <c r="Y732" s="49"/>
      <c r="Z732" s="49"/>
      <c r="AA732" s="49"/>
      <c r="AB732" s="49"/>
    </row>
    <row r="733" spans="1:28">
      <c r="A733" s="49"/>
      <c r="B733" s="52"/>
      <c r="C733" s="53"/>
      <c r="D733" s="54"/>
      <c r="E733" s="55"/>
      <c r="F733" s="56"/>
      <c r="G733" s="57"/>
      <c r="H733" s="57"/>
      <c r="I733" s="58"/>
      <c r="J733" s="58"/>
      <c r="K733" s="57"/>
      <c r="L733" s="57"/>
      <c r="M733" s="58"/>
      <c r="N733" s="56"/>
      <c r="O733" s="57"/>
      <c r="P733" s="57"/>
      <c r="Q733" s="58"/>
      <c r="R733" s="56"/>
      <c r="S733" s="49"/>
      <c r="T733" s="59"/>
      <c r="U733" s="49"/>
      <c r="V733" s="60"/>
      <c r="W733" s="49"/>
      <c r="X733" s="60"/>
      <c r="Y733" s="49"/>
      <c r="Z733" s="49"/>
      <c r="AA733" s="49"/>
      <c r="AB733" s="49"/>
    </row>
    <row r="734" spans="1:28">
      <c r="A734" s="49"/>
      <c r="B734" s="52"/>
      <c r="C734" s="53"/>
      <c r="D734" s="54"/>
      <c r="E734" s="55"/>
      <c r="F734" s="56"/>
      <c r="G734" s="57"/>
      <c r="H734" s="57"/>
      <c r="I734" s="58"/>
      <c r="J734" s="58"/>
      <c r="K734" s="57"/>
      <c r="L734" s="57"/>
      <c r="M734" s="58"/>
      <c r="N734" s="56"/>
      <c r="O734" s="57"/>
      <c r="P734" s="57"/>
      <c r="Q734" s="58"/>
      <c r="R734" s="56"/>
      <c r="S734" s="49"/>
      <c r="T734" s="59"/>
      <c r="U734" s="49"/>
      <c r="V734" s="60"/>
      <c r="W734" s="49"/>
      <c r="X734" s="60"/>
      <c r="Y734" s="49"/>
      <c r="Z734" s="49"/>
      <c r="AA734" s="49"/>
      <c r="AB734" s="49"/>
    </row>
    <row r="735" spans="1:28">
      <c r="A735" s="49"/>
      <c r="B735" s="52"/>
      <c r="C735" s="53"/>
      <c r="D735" s="54"/>
      <c r="E735" s="55"/>
      <c r="F735" s="56"/>
      <c r="G735" s="57"/>
      <c r="H735" s="57"/>
      <c r="I735" s="58"/>
      <c r="J735" s="58"/>
      <c r="K735" s="57"/>
      <c r="L735" s="57"/>
      <c r="M735" s="58"/>
      <c r="N735" s="56"/>
      <c r="O735" s="57"/>
      <c r="P735" s="57"/>
      <c r="Q735" s="58"/>
      <c r="R735" s="56"/>
      <c r="S735" s="49"/>
      <c r="T735" s="59"/>
      <c r="U735" s="49"/>
      <c r="V735" s="60"/>
      <c r="W735" s="49"/>
      <c r="X735" s="60"/>
      <c r="Y735" s="49"/>
      <c r="Z735" s="49"/>
      <c r="AA735" s="49"/>
      <c r="AB735" s="49"/>
    </row>
    <row r="736" spans="1:28">
      <c r="A736" s="49"/>
      <c r="B736" s="52"/>
      <c r="C736" s="53"/>
      <c r="D736" s="54"/>
      <c r="E736" s="55"/>
      <c r="F736" s="56"/>
      <c r="G736" s="57"/>
      <c r="H736" s="57"/>
      <c r="I736" s="58"/>
      <c r="J736" s="58"/>
      <c r="K736" s="57"/>
      <c r="L736" s="57"/>
      <c r="M736" s="58"/>
      <c r="N736" s="56"/>
      <c r="O736" s="57"/>
      <c r="P736" s="57"/>
      <c r="Q736" s="58"/>
      <c r="R736" s="56"/>
      <c r="S736" s="49"/>
      <c r="T736" s="59"/>
      <c r="U736" s="49"/>
      <c r="V736" s="60"/>
      <c r="W736" s="49"/>
      <c r="X736" s="60"/>
      <c r="Y736" s="49"/>
      <c r="Z736" s="49"/>
      <c r="AA736" s="49"/>
      <c r="AB736" s="49"/>
    </row>
    <row r="737" spans="1:28">
      <c r="A737" s="49"/>
      <c r="B737" s="52"/>
      <c r="C737" s="53"/>
      <c r="D737" s="54"/>
      <c r="E737" s="55"/>
      <c r="F737" s="56"/>
      <c r="G737" s="57"/>
      <c r="H737" s="57"/>
      <c r="I737" s="58"/>
      <c r="J737" s="58"/>
      <c r="K737" s="57"/>
      <c r="L737" s="57"/>
      <c r="M737" s="58"/>
      <c r="N737" s="56"/>
      <c r="O737" s="57"/>
      <c r="P737" s="57"/>
      <c r="Q737" s="58"/>
      <c r="R737" s="56"/>
      <c r="S737" s="49"/>
      <c r="T737" s="59"/>
      <c r="U737" s="49"/>
      <c r="V737" s="60"/>
      <c r="W737" s="49"/>
      <c r="X737" s="60"/>
      <c r="Y737" s="49"/>
      <c r="Z737" s="49"/>
      <c r="AA737" s="49"/>
      <c r="AB737" s="49"/>
    </row>
    <row r="738" spans="1:28">
      <c r="A738" s="49"/>
      <c r="B738" s="52"/>
      <c r="C738" s="53"/>
      <c r="D738" s="54"/>
      <c r="E738" s="55"/>
      <c r="F738" s="56"/>
      <c r="G738" s="57"/>
      <c r="H738" s="57"/>
      <c r="I738" s="58"/>
      <c r="J738" s="58"/>
      <c r="K738" s="57"/>
      <c r="L738" s="57"/>
      <c r="M738" s="58"/>
      <c r="N738" s="56"/>
      <c r="O738" s="57"/>
      <c r="P738" s="57"/>
      <c r="Q738" s="58"/>
      <c r="R738" s="56"/>
      <c r="S738" s="49"/>
      <c r="T738" s="59"/>
      <c r="U738" s="49"/>
      <c r="V738" s="60"/>
      <c r="W738" s="49"/>
      <c r="X738" s="60"/>
      <c r="Y738" s="49"/>
      <c r="Z738" s="49"/>
      <c r="AA738" s="49"/>
      <c r="AB738" s="49"/>
    </row>
    <row r="739" spans="1:28">
      <c r="A739" s="49"/>
      <c r="B739" s="52"/>
      <c r="C739" s="53"/>
      <c r="D739" s="54"/>
      <c r="E739" s="55"/>
      <c r="F739" s="56"/>
      <c r="G739" s="57"/>
      <c r="H739" s="57"/>
      <c r="I739" s="58"/>
      <c r="J739" s="58"/>
      <c r="K739" s="57"/>
      <c r="L739" s="57"/>
      <c r="M739" s="58"/>
      <c r="N739" s="56"/>
      <c r="O739" s="57"/>
      <c r="P739" s="57"/>
      <c r="Q739" s="58"/>
      <c r="R739" s="56"/>
      <c r="S739" s="49"/>
      <c r="T739" s="59"/>
      <c r="U739" s="49"/>
      <c r="V739" s="60"/>
      <c r="W739" s="49"/>
      <c r="X739" s="60"/>
      <c r="Y739" s="49"/>
      <c r="Z739" s="49"/>
      <c r="AA739" s="49"/>
      <c r="AB739" s="49"/>
    </row>
  </sheetData>
  <mergeCells count="20">
    <mergeCell ref="S35:T35"/>
    <mergeCell ref="A34:A35"/>
    <mergeCell ref="B34:C35"/>
    <mergeCell ref="A37:B37"/>
    <mergeCell ref="C37:R37"/>
    <mergeCell ref="D34:D35"/>
    <mergeCell ref="E34:E35"/>
    <mergeCell ref="Q35:R35"/>
    <mergeCell ref="A38:B38"/>
    <mergeCell ref="C38:F38"/>
    <mergeCell ref="K38:N38"/>
    <mergeCell ref="O38:R38"/>
    <mergeCell ref="S38:T38"/>
    <mergeCell ref="Y37:Z37"/>
    <mergeCell ref="S37:X37"/>
    <mergeCell ref="U38:V38"/>
    <mergeCell ref="W38:X38"/>
    <mergeCell ref="G38:J38"/>
    <mergeCell ref="Y38:Y39"/>
    <mergeCell ref="Z38:Z39"/>
  </mergeCells>
  <conditionalFormatting sqref="F42:F739"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N42:N739">
    <cfRule type="colorScale" priority="3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R42:R739">
    <cfRule type="colorScale" priority="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J42:J370">
    <cfRule type="colorScale" priority="1">
      <colorScale>
        <cfvo type="min"/>
        <cfvo type="num" val="0"/>
        <cfvo type="max"/>
        <color rgb="FFFF0000"/>
        <color rgb="FFFFEB84"/>
        <color rgb="FF00B050"/>
      </colorScale>
    </cfRule>
  </conditionalFormatting>
  <hyperlinks>
    <hyperlink ref="J35" r:id="rId1" display="http://www.linked.com/in/rvchavadekar" xr:uid="{00000000-0004-0000-0000-000000000000}"/>
    <hyperlink ref="N35" r:id="rId2" display="www.github.com/rvcgeeks" xr:uid="{00000000-0004-0000-0000-000001000000}"/>
    <hyperlink ref="G35" r:id="rId3" xr:uid="{00000000-0004-0000-0000-000002000000}"/>
    <hyperlink ref="AB34" r:id="rId4" xr:uid="{00000000-0004-0000-0000-000004000000}"/>
    <hyperlink ref="AB35" r:id="rId5" location="/2cc0055832264c5296890745e9ea415c" display="https://phdmah.maps.arcgis.com/apps/opsdashboard/index.html - /2cc0055832264c5296890745e9ea415c" xr:uid="{00000000-0004-0000-0000-000005000000}"/>
    <hyperlink ref="AB36" r:id="rId6" xr:uid="{00000000-0004-0000-0000-000007000000}"/>
    <hyperlink ref="AB39" r:id="rId7" xr:uid="{85B2E7A9-BFD6-4FC7-9AEF-CF868223A90F}"/>
    <hyperlink ref="AB38" r:id="rId8" xr:uid="{DE6E74B4-35CD-4FAD-8957-049267FFBA3B}"/>
  </hyperlinks>
  <pageMargins left="0.7" right="0.7" top="0.75" bottom="0.75" header="0.3" footer="0.3"/>
  <pageSetup paperSize="9" orientation="portrait" r:id="rId9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</vt:lpstr>
      <vt:lpstr>B!at</vt:lpstr>
      <vt:lpstr>B!bt</vt:lpstr>
      <vt:lpstr>B!ct</vt:lpstr>
      <vt:lpstr>B!N</vt:lpstr>
      <vt:lpstr>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2020-07-22T04:52:04Z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