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OVID ANALYSIS RVC\"/>
    </mc:Choice>
  </mc:AlternateContent>
  <bookViews>
    <workbookView xWindow="0" yWindow="0" windowWidth="23040" windowHeight="9192"/>
  </bookViews>
  <sheets>
    <sheet name="Sheet1" sheetId="1" r:id="rId1"/>
  </sheets>
  <definedNames>
    <definedName name="al">Sheet1!$R$41</definedName>
    <definedName name="anl">Sheet1!$S$41</definedName>
    <definedName name="b0">Sheet1!$U$41</definedName>
    <definedName name="c0">Sheet1!$W$41</definedName>
    <definedName name="k">Sheet1!$AE$42</definedName>
    <definedName name="N">Sheet1!$B$34</definedName>
  </definedNames>
  <calcPr calcId="162913"/>
</workbook>
</file>

<file path=xl/calcChain.xml><?xml version="1.0" encoding="utf-8"?>
<calcChain xmlns="http://schemas.openxmlformats.org/spreadsheetml/2006/main">
  <c r="B203" i="1" l="1"/>
  <c r="B204" i="1" s="1"/>
  <c r="B205" i="1" s="1"/>
  <c r="B206" i="1" s="1"/>
  <c r="B207" i="1" s="1"/>
  <c r="B208" i="1" s="1"/>
  <c r="B209" i="1" s="1"/>
  <c r="B210" i="1" s="1"/>
  <c r="F203" i="1"/>
  <c r="W203" i="1"/>
  <c r="Y203" i="1"/>
  <c r="F204" i="1"/>
  <c r="U204" i="1"/>
  <c r="W204" i="1"/>
  <c r="Y204" i="1"/>
  <c r="F205" i="1"/>
  <c r="P205" i="1"/>
  <c r="R205" i="1"/>
  <c r="S205" i="1"/>
  <c r="U205" i="1"/>
  <c r="W205" i="1"/>
  <c r="Y205" i="1"/>
  <c r="F206" i="1"/>
  <c r="P206" i="1"/>
  <c r="R206" i="1"/>
  <c r="S206" i="1"/>
  <c r="U206" i="1"/>
  <c r="Y206" i="1"/>
  <c r="F207" i="1"/>
  <c r="R207" i="1"/>
  <c r="S207" i="1"/>
  <c r="Y207" i="1"/>
  <c r="F208" i="1"/>
  <c r="P208" i="1"/>
  <c r="R208" i="1"/>
  <c r="W208" i="1"/>
  <c r="Y208" i="1"/>
  <c r="F209" i="1"/>
  <c r="P209" i="1"/>
  <c r="S209" i="1"/>
  <c r="U209" i="1"/>
  <c r="W209" i="1"/>
  <c r="Y209" i="1"/>
  <c r="F210" i="1"/>
  <c r="P210" i="1"/>
  <c r="Y210" i="1"/>
  <c r="B211" i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F211" i="1"/>
  <c r="W211" i="1"/>
  <c r="Y211" i="1"/>
  <c r="F212" i="1"/>
  <c r="R212" i="1"/>
  <c r="Y212" i="1"/>
  <c r="F213" i="1"/>
  <c r="P213" i="1"/>
  <c r="R213" i="1"/>
  <c r="S213" i="1"/>
  <c r="U213" i="1"/>
  <c r="W213" i="1"/>
  <c r="Y213" i="1"/>
  <c r="F214" i="1"/>
  <c r="P214" i="1"/>
  <c r="R214" i="1"/>
  <c r="S214" i="1"/>
  <c r="U214" i="1"/>
  <c r="Y214" i="1"/>
  <c r="F215" i="1"/>
  <c r="R215" i="1"/>
  <c r="Y215" i="1"/>
  <c r="F216" i="1"/>
  <c r="P216" i="1"/>
  <c r="R216" i="1"/>
  <c r="W216" i="1"/>
  <c r="Y216" i="1"/>
  <c r="F217" i="1"/>
  <c r="P217" i="1"/>
  <c r="S217" i="1"/>
  <c r="U217" i="1"/>
  <c r="W217" i="1"/>
  <c r="Y217" i="1"/>
  <c r="F218" i="1"/>
  <c r="P218" i="1"/>
  <c r="S218" i="1"/>
  <c r="U218" i="1"/>
  <c r="Y218" i="1"/>
  <c r="F219" i="1"/>
  <c r="S219" i="1"/>
  <c r="W219" i="1"/>
  <c r="Y219" i="1"/>
  <c r="F220" i="1"/>
  <c r="Y220" i="1"/>
  <c r="F221" i="1"/>
  <c r="P221" i="1"/>
  <c r="R221" i="1"/>
  <c r="S221" i="1"/>
  <c r="U221" i="1"/>
  <c r="W221" i="1"/>
  <c r="Y221" i="1"/>
  <c r="F222" i="1"/>
  <c r="P222" i="1"/>
  <c r="R222" i="1"/>
  <c r="S222" i="1"/>
  <c r="U222" i="1"/>
  <c r="Y222" i="1"/>
  <c r="F223" i="1"/>
  <c r="Y223" i="1"/>
  <c r="F224" i="1"/>
  <c r="R224" i="1"/>
  <c r="Y224" i="1"/>
  <c r="F225" i="1"/>
  <c r="P225" i="1"/>
  <c r="S225" i="1"/>
  <c r="U225" i="1"/>
  <c r="W225" i="1"/>
  <c r="Y225" i="1"/>
  <c r="F226" i="1"/>
  <c r="S226" i="1"/>
  <c r="Y226" i="1"/>
  <c r="F227" i="1"/>
  <c r="R227" i="1"/>
  <c r="S227" i="1"/>
  <c r="Y227" i="1"/>
  <c r="F228" i="1"/>
  <c r="U228" i="1"/>
  <c r="W228" i="1"/>
  <c r="Y228" i="1"/>
  <c r="F229" i="1"/>
  <c r="P229" i="1"/>
  <c r="S229" i="1"/>
  <c r="U229" i="1"/>
  <c r="W229" i="1"/>
  <c r="Y229" i="1"/>
  <c r="F230" i="1"/>
  <c r="P230" i="1"/>
  <c r="R230" i="1"/>
  <c r="S230" i="1"/>
  <c r="U230" i="1"/>
  <c r="Y230" i="1"/>
  <c r="F231" i="1"/>
  <c r="Y231" i="1"/>
  <c r="B232" i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F232" i="1"/>
  <c r="P232" i="1"/>
  <c r="Y232" i="1"/>
  <c r="F233" i="1"/>
  <c r="P233" i="1"/>
  <c r="S233" i="1"/>
  <c r="U233" i="1"/>
  <c r="W233" i="1"/>
  <c r="Y233" i="1"/>
  <c r="F234" i="1"/>
  <c r="S234" i="1"/>
  <c r="Y234" i="1"/>
  <c r="F235" i="1"/>
  <c r="R235" i="1"/>
  <c r="Y235" i="1"/>
  <c r="F236" i="1"/>
  <c r="P236" i="1"/>
  <c r="U236" i="1"/>
  <c r="Y236" i="1"/>
  <c r="F237" i="1"/>
  <c r="P237" i="1"/>
  <c r="S237" i="1"/>
  <c r="U237" i="1"/>
  <c r="W237" i="1"/>
  <c r="Y237" i="1"/>
  <c r="F238" i="1"/>
  <c r="P238" i="1"/>
  <c r="R238" i="1"/>
  <c r="Y238" i="1"/>
  <c r="F239" i="1"/>
  <c r="S239" i="1"/>
  <c r="Y239" i="1"/>
  <c r="F240" i="1"/>
  <c r="P240" i="1"/>
  <c r="U240" i="1"/>
  <c r="W240" i="1"/>
  <c r="Y240" i="1"/>
  <c r="F241" i="1"/>
  <c r="P241" i="1"/>
  <c r="R241" i="1"/>
  <c r="S241" i="1"/>
  <c r="U241" i="1"/>
  <c r="W241" i="1"/>
  <c r="Y241" i="1"/>
  <c r="F242" i="1"/>
  <c r="P242" i="1"/>
  <c r="R242" i="1"/>
  <c r="S242" i="1"/>
  <c r="U242" i="1"/>
  <c r="Y242" i="1"/>
  <c r="F243" i="1"/>
  <c r="R243" i="1"/>
  <c r="S243" i="1"/>
  <c r="Y243" i="1"/>
  <c r="F244" i="1"/>
  <c r="P244" i="1"/>
  <c r="Y244" i="1"/>
  <c r="F245" i="1"/>
  <c r="P245" i="1"/>
  <c r="S245" i="1"/>
  <c r="U245" i="1"/>
  <c r="W245" i="1"/>
  <c r="Y245" i="1"/>
  <c r="F246" i="1"/>
  <c r="S246" i="1"/>
  <c r="Y246" i="1"/>
  <c r="F247" i="1"/>
  <c r="R247" i="1"/>
  <c r="Y247" i="1"/>
  <c r="F248" i="1"/>
  <c r="Y248" i="1"/>
  <c r="F249" i="1"/>
  <c r="P249" i="1"/>
  <c r="R249" i="1"/>
  <c r="S249" i="1"/>
  <c r="U249" i="1"/>
  <c r="Y249" i="1"/>
  <c r="F250" i="1"/>
  <c r="S250" i="1"/>
  <c r="Y250" i="1"/>
  <c r="F251" i="1"/>
  <c r="Y251" i="1"/>
  <c r="F252" i="1"/>
  <c r="P252" i="1"/>
  <c r="U252" i="1"/>
  <c r="W252" i="1"/>
  <c r="Y252" i="1"/>
  <c r="B253" i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F253" i="1"/>
  <c r="P253" i="1"/>
  <c r="S253" i="1"/>
  <c r="Y253" i="1"/>
  <c r="F254" i="1"/>
  <c r="R254" i="1"/>
  <c r="S254" i="1"/>
  <c r="Y254" i="1"/>
  <c r="F255" i="1"/>
  <c r="R255" i="1"/>
  <c r="U255" i="1"/>
  <c r="W255" i="1"/>
  <c r="Y255" i="1"/>
  <c r="F256" i="1"/>
  <c r="P256" i="1"/>
  <c r="R256" i="1"/>
  <c r="S256" i="1"/>
  <c r="U256" i="1"/>
  <c r="W256" i="1"/>
  <c r="Y256" i="1"/>
  <c r="F257" i="1"/>
  <c r="P257" i="1"/>
  <c r="R257" i="1"/>
  <c r="S257" i="1"/>
  <c r="U257" i="1"/>
  <c r="Y257" i="1"/>
  <c r="F258" i="1"/>
  <c r="Y258" i="1"/>
  <c r="F259" i="1"/>
  <c r="P259" i="1"/>
  <c r="Y259" i="1"/>
  <c r="F260" i="1"/>
  <c r="P260" i="1"/>
  <c r="U260" i="1"/>
  <c r="W260" i="1"/>
  <c r="Y260" i="1"/>
  <c r="F261" i="1"/>
  <c r="P261" i="1"/>
  <c r="S261" i="1"/>
  <c r="Y261" i="1"/>
  <c r="F262" i="1"/>
  <c r="R262" i="1"/>
  <c r="S262" i="1"/>
  <c r="Y262" i="1"/>
  <c r="F263" i="1"/>
  <c r="R263" i="1"/>
  <c r="U263" i="1"/>
  <c r="W263" i="1"/>
  <c r="Y263" i="1"/>
  <c r="F264" i="1"/>
  <c r="P264" i="1"/>
  <c r="R264" i="1"/>
  <c r="S264" i="1"/>
  <c r="U264" i="1"/>
  <c r="W264" i="1"/>
  <c r="Y264" i="1"/>
  <c r="F265" i="1"/>
  <c r="P265" i="1"/>
  <c r="S265" i="1"/>
  <c r="U265" i="1"/>
  <c r="W265" i="1"/>
  <c r="Y265" i="1"/>
  <c r="R265" i="1" s="1"/>
  <c r="F266" i="1"/>
  <c r="P266" i="1"/>
  <c r="R266" i="1"/>
  <c r="S266" i="1"/>
  <c r="U266" i="1"/>
  <c r="Y266" i="1"/>
  <c r="F267" i="1"/>
  <c r="R267" i="1"/>
  <c r="Y267" i="1"/>
  <c r="F268" i="1"/>
  <c r="P268" i="1"/>
  <c r="R268" i="1"/>
  <c r="W268" i="1"/>
  <c r="Y268" i="1"/>
  <c r="F269" i="1"/>
  <c r="P269" i="1"/>
  <c r="R269" i="1"/>
  <c r="S269" i="1"/>
  <c r="U269" i="1"/>
  <c r="W269" i="1"/>
  <c r="Y269" i="1"/>
  <c r="F270" i="1"/>
  <c r="P270" i="1"/>
  <c r="S270" i="1"/>
  <c r="U270" i="1"/>
  <c r="Y270" i="1"/>
  <c r="F271" i="1"/>
  <c r="S271" i="1"/>
  <c r="Y271" i="1"/>
  <c r="F272" i="1"/>
  <c r="R272" i="1"/>
  <c r="U272" i="1"/>
  <c r="W272" i="1"/>
  <c r="Y272" i="1"/>
  <c r="F273" i="1"/>
  <c r="P273" i="1"/>
  <c r="S273" i="1"/>
  <c r="U273" i="1"/>
  <c r="W273" i="1"/>
  <c r="Y273" i="1"/>
  <c r="F274" i="1"/>
  <c r="R274" i="1"/>
  <c r="Y274" i="1"/>
  <c r="P274" i="1" s="1"/>
  <c r="F275" i="1"/>
  <c r="W275" i="1"/>
  <c r="Y275" i="1"/>
  <c r="F276" i="1"/>
  <c r="P276" i="1"/>
  <c r="R276" i="1"/>
  <c r="U276" i="1"/>
  <c r="W276" i="1"/>
  <c r="Y276" i="1"/>
  <c r="F277" i="1"/>
  <c r="P277" i="1"/>
  <c r="R277" i="1"/>
  <c r="S277" i="1"/>
  <c r="U277" i="1"/>
  <c r="W277" i="1"/>
  <c r="Y277" i="1"/>
  <c r="F278" i="1"/>
  <c r="S278" i="1"/>
  <c r="Y278" i="1"/>
  <c r="F279" i="1"/>
  <c r="R279" i="1"/>
  <c r="S279" i="1"/>
  <c r="W279" i="1"/>
  <c r="Y279" i="1"/>
  <c r="F280" i="1"/>
  <c r="Y280" i="1"/>
  <c r="F281" i="1"/>
  <c r="P281" i="1"/>
  <c r="S281" i="1"/>
  <c r="U281" i="1"/>
  <c r="W281" i="1"/>
  <c r="Y281" i="1"/>
  <c r="F282" i="1"/>
  <c r="P282" i="1"/>
  <c r="R282" i="1"/>
  <c r="S282" i="1"/>
  <c r="U282" i="1"/>
  <c r="Y282" i="1"/>
  <c r="F283" i="1"/>
  <c r="R283" i="1"/>
  <c r="S283" i="1"/>
  <c r="W283" i="1"/>
  <c r="Y283" i="1"/>
  <c r="F284" i="1"/>
  <c r="P284" i="1"/>
  <c r="W284" i="1"/>
  <c r="Y284" i="1"/>
  <c r="F285" i="1"/>
  <c r="P285" i="1"/>
  <c r="R285" i="1"/>
  <c r="S285" i="1"/>
  <c r="U285" i="1"/>
  <c r="W285" i="1"/>
  <c r="Y285" i="1"/>
  <c r="F286" i="1"/>
  <c r="P286" i="1"/>
  <c r="R286" i="1"/>
  <c r="S286" i="1"/>
  <c r="U286" i="1"/>
  <c r="Y286" i="1"/>
  <c r="F287" i="1"/>
  <c r="R287" i="1"/>
  <c r="Y287" i="1"/>
  <c r="F288" i="1"/>
  <c r="P288" i="1"/>
  <c r="U288" i="1"/>
  <c r="W288" i="1"/>
  <c r="Y288" i="1"/>
  <c r="F289" i="1"/>
  <c r="P289" i="1"/>
  <c r="Y289" i="1"/>
  <c r="F290" i="1"/>
  <c r="P290" i="1"/>
  <c r="R290" i="1"/>
  <c r="W290" i="1"/>
  <c r="Y290" i="1"/>
  <c r="F291" i="1"/>
  <c r="R291" i="1"/>
  <c r="Y291" i="1"/>
  <c r="F292" i="1"/>
  <c r="P292" i="1"/>
  <c r="R292" i="1"/>
  <c r="S292" i="1"/>
  <c r="U292" i="1"/>
  <c r="W292" i="1"/>
  <c r="Y292" i="1"/>
  <c r="F293" i="1"/>
  <c r="P293" i="1"/>
  <c r="R293" i="1"/>
  <c r="S293" i="1"/>
  <c r="U293" i="1"/>
  <c r="W293" i="1"/>
  <c r="Y293" i="1"/>
  <c r="F294" i="1"/>
  <c r="P294" i="1"/>
  <c r="R294" i="1"/>
  <c r="S294" i="1"/>
  <c r="U294" i="1"/>
  <c r="W294" i="1"/>
  <c r="Y294" i="1"/>
  <c r="F295" i="1"/>
  <c r="R295" i="1"/>
  <c r="S295" i="1"/>
  <c r="Y295" i="1"/>
  <c r="F296" i="1"/>
  <c r="Y296" i="1"/>
  <c r="F297" i="1"/>
  <c r="P297" i="1"/>
  <c r="U297" i="1"/>
  <c r="W297" i="1"/>
  <c r="Y297" i="1"/>
  <c r="F298" i="1"/>
  <c r="S298" i="1"/>
  <c r="U298" i="1"/>
  <c r="W298" i="1"/>
  <c r="Y298" i="1"/>
  <c r="F299" i="1"/>
  <c r="Y299" i="1"/>
  <c r="F300" i="1"/>
  <c r="R300" i="1"/>
  <c r="S300" i="1"/>
  <c r="U300" i="1"/>
  <c r="Y300" i="1"/>
  <c r="F301" i="1"/>
  <c r="P301" i="1"/>
  <c r="R301" i="1"/>
  <c r="S301" i="1"/>
  <c r="U301" i="1"/>
  <c r="W301" i="1"/>
  <c r="Y301" i="1"/>
  <c r="F302" i="1"/>
  <c r="P302" i="1"/>
  <c r="R302" i="1"/>
  <c r="S302" i="1"/>
  <c r="U302" i="1"/>
  <c r="W302" i="1"/>
  <c r="Y302" i="1"/>
  <c r="F303" i="1"/>
  <c r="P303" i="1"/>
  <c r="R303" i="1"/>
  <c r="Y303" i="1"/>
  <c r="F304" i="1"/>
  <c r="R304" i="1"/>
  <c r="W304" i="1"/>
  <c r="Y304" i="1"/>
  <c r="F305" i="1"/>
  <c r="Y305" i="1"/>
  <c r="F306" i="1"/>
  <c r="P306" i="1"/>
  <c r="S306" i="1"/>
  <c r="U306" i="1"/>
  <c r="Y306" i="1"/>
  <c r="F307" i="1"/>
  <c r="U307" i="1"/>
  <c r="Y307" i="1"/>
  <c r="F308" i="1"/>
  <c r="Y308" i="1"/>
  <c r="F309" i="1"/>
  <c r="P309" i="1"/>
  <c r="R309" i="1"/>
  <c r="S309" i="1"/>
  <c r="U309" i="1"/>
  <c r="W309" i="1"/>
  <c r="Y309" i="1"/>
  <c r="F310" i="1"/>
  <c r="P310" i="1"/>
  <c r="R310" i="1"/>
  <c r="S310" i="1"/>
  <c r="U310" i="1"/>
  <c r="W310" i="1"/>
  <c r="Y310" i="1"/>
  <c r="F311" i="1"/>
  <c r="R311" i="1"/>
  <c r="S311" i="1"/>
  <c r="U311" i="1"/>
  <c r="Y311" i="1"/>
  <c r="F312" i="1"/>
  <c r="S312" i="1"/>
  <c r="W312" i="1"/>
  <c r="Y312" i="1"/>
  <c r="F313" i="1"/>
  <c r="P313" i="1"/>
  <c r="U313" i="1"/>
  <c r="W313" i="1"/>
  <c r="Y313" i="1"/>
  <c r="F314" i="1"/>
  <c r="U314" i="1"/>
  <c r="Y314" i="1"/>
  <c r="F315" i="1"/>
  <c r="R315" i="1"/>
  <c r="S315" i="1"/>
  <c r="U315" i="1"/>
  <c r="W315" i="1"/>
  <c r="Y315" i="1"/>
  <c r="F316" i="1"/>
  <c r="P316" i="1"/>
  <c r="R316" i="1"/>
  <c r="S316" i="1"/>
  <c r="U316" i="1"/>
  <c r="W316" i="1"/>
  <c r="Y316" i="1"/>
  <c r="F317" i="1"/>
  <c r="P317" i="1"/>
  <c r="R317" i="1"/>
  <c r="S317" i="1"/>
  <c r="U317" i="1"/>
  <c r="Y317" i="1"/>
  <c r="F318" i="1"/>
  <c r="Y318" i="1"/>
  <c r="F319" i="1"/>
  <c r="Y319" i="1"/>
  <c r="F320" i="1"/>
  <c r="P320" i="1"/>
  <c r="U320" i="1"/>
  <c r="W320" i="1"/>
  <c r="Y320" i="1"/>
  <c r="F321" i="1"/>
  <c r="Y321" i="1"/>
  <c r="F322" i="1"/>
  <c r="Y322" i="1"/>
  <c r="F323" i="1"/>
  <c r="Y323" i="1"/>
  <c r="F324" i="1"/>
  <c r="P324" i="1"/>
  <c r="R324" i="1"/>
  <c r="S324" i="1"/>
  <c r="U324" i="1"/>
  <c r="W324" i="1"/>
  <c r="Y324" i="1"/>
  <c r="F325" i="1"/>
  <c r="P325" i="1"/>
  <c r="R325" i="1"/>
  <c r="S325" i="1"/>
  <c r="U325" i="1"/>
  <c r="Y325" i="1"/>
  <c r="F326" i="1"/>
  <c r="P326" i="1"/>
  <c r="R326" i="1"/>
  <c r="Y326" i="1"/>
  <c r="F327" i="1"/>
  <c r="P327" i="1"/>
  <c r="Y327" i="1"/>
  <c r="F328" i="1"/>
  <c r="Y328" i="1"/>
  <c r="F329" i="1"/>
  <c r="P329" i="1"/>
  <c r="S329" i="1"/>
  <c r="U329" i="1"/>
  <c r="Y329" i="1"/>
  <c r="F330" i="1"/>
  <c r="R330" i="1"/>
  <c r="Y330" i="1"/>
  <c r="F331" i="1"/>
  <c r="Y331" i="1"/>
  <c r="F332" i="1"/>
  <c r="P332" i="1"/>
  <c r="R332" i="1"/>
  <c r="S332" i="1"/>
  <c r="U332" i="1"/>
  <c r="W332" i="1"/>
  <c r="Y332" i="1"/>
  <c r="F333" i="1"/>
  <c r="P333" i="1"/>
  <c r="R333" i="1"/>
  <c r="S333" i="1"/>
  <c r="U333" i="1"/>
  <c r="Y333" i="1"/>
  <c r="F334" i="1"/>
  <c r="Y334" i="1"/>
  <c r="F335" i="1"/>
  <c r="P335" i="1"/>
  <c r="R335" i="1"/>
  <c r="W335" i="1"/>
  <c r="Y335" i="1"/>
  <c r="F336" i="1"/>
  <c r="W336" i="1"/>
  <c r="Y336" i="1"/>
  <c r="F337" i="1"/>
  <c r="Y337" i="1"/>
  <c r="F338" i="1"/>
  <c r="R338" i="1"/>
  <c r="S338" i="1"/>
  <c r="U338" i="1"/>
  <c r="Y338" i="1"/>
  <c r="F339" i="1"/>
  <c r="R339" i="1"/>
  <c r="Y339" i="1"/>
  <c r="F340" i="1"/>
  <c r="P340" i="1"/>
  <c r="R340" i="1"/>
  <c r="S340" i="1"/>
  <c r="U340" i="1"/>
  <c r="W340" i="1"/>
  <c r="Y340" i="1"/>
  <c r="F341" i="1"/>
  <c r="P341" i="1"/>
  <c r="R341" i="1"/>
  <c r="S341" i="1"/>
  <c r="U341" i="1"/>
  <c r="Y341" i="1"/>
  <c r="F342" i="1"/>
  <c r="Y342" i="1"/>
  <c r="F343" i="1"/>
  <c r="Y343" i="1"/>
  <c r="F344" i="1"/>
  <c r="P344" i="1"/>
  <c r="U344" i="1"/>
  <c r="Y344" i="1"/>
  <c r="F345" i="1"/>
  <c r="U345" i="1"/>
  <c r="Y345" i="1"/>
  <c r="F346" i="1"/>
  <c r="W346" i="1"/>
  <c r="Y346" i="1"/>
  <c r="F347" i="1"/>
  <c r="R347" i="1"/>
  <c r="S347" i="1"/>
  <c r="U347" i="1"/>
  <c r="W347" i="1"/>
  <c r="Y347" i="1"/>
  <c r="F348" i="1"/>
  <c r="P348" i="1"/>
  <c r="R348" i="1"/>
  <c r="S348" i="1"/>
  <c r="U348" i="1"/>
  <c r="W348" i="1"/>
  <c r="Y348" i="1"/>
  <c r="F349" i="1"/>
  <c r="P349" i="1"/>
  <c r="R349" i="1"/>
  <c r="S349" i="1"/>
  <c r="U349" i="1"/>
  <c r="Y349" i="1"/>
  <c r="F350" i="1"/>
  <c r="P350" i="1"/>
  <c r="R350" i="1"/>
  <c r="Y350" i="1"/>
  <c r="F351" i="1"/>
  <c r="W351" i="1"/>
  <c r="Y351" i="1"/>
  <c r="F352" i="1"/>
  <c r="P352" i="1"/>
  <c r="U352" i="1"/>
  <c r="Y352" i="1"/>
  <c r="F353" i="1"/>
  <c r="P353" i="1"/>
  <c r="U353" i="1"/>
  <c r="Y353" i="1"/>
  <c r="F354" i="1"/>
  <c r="Y354" i="1"/>
  <c r="F355" i="1"/>
  <c r="S355" i="1"/>
  <c r="Y355" i="1"/>
  <c r="F356" i="1"/>
  <c r="P356" i="1"/>
  <c r="R356" i="1"/>
  <c r="S356" i="1"/>
  <c r="U356" i="1"/>
  <c r="W356" i="1"/>
  <c r="Y356" i="1"/>
  <c r="F357" i="1"/>
  <c r="P357" i="1"/>
  <c r="R357" i="1"/>
  <c r="S357" i="1"/>
  <c r="U357" i="1"/>
  <c r="Y357" i="1"/>
  <c r="F358" i="1"/>
  <c r="P358" i="1"/>
  <c r="R358" i="1"/>
  <c r="Y358" i="1"/>
  <c r="F359" i="1"/>
  <c r="P359" i="1"/>
  <c r="W359" i="1"/>
  <c r="Y359" i="1"/>
  <c r="F360" i="1"/>
  <c r="P360" i="1"/>
  <c r="Y360" i="1"/>
  <c r="F361" i="1"/>
  <c r="P361" i="1"/>
  <c r="S361" i="1"/>
  <c r="U361" i="1"/>
  <c r="Y361" i="1"/>
  <c r="F362" i="1"/>
  <c r="R362" i="1"/>
  <c r="S362" i="1"/>
  <c r="W362" i="1"/>
  <c r="Y362" i="1"/>
  <c r="F363" i="1"/>
  <c r="W363" i="1"/>
  <c r="Y363" i="1"/>
  <c r="F364" i="1"/>
  <c r="P364" i="1"/>
  <c r="R364" i="1"/>
  <c r="S364" i="1"/>
  <c r="U364" i="1"/>
  <c r="W364" i="1"/>
  <c r="Y364" i="1"/>
  <c r="F365" i="1"/>
  <c r="P365" i="1"/>
  <c r="R365" i="1"/>
  <c r="S365" i="1"/>
  <c r="U365" i="1"/>
  <c r="Y365" i="1"/>
  <c r="F366" i="1"/>
  <c r="S366" i="1"/>
  <c r="Y366" i="1"/>
  <c r="F367" i="1"/>
  <c r="P367" i="1"/>
  <c r="R367" i="1"/>
  <c r="W367" i="1"/>
  <c r="Y367" i="1"/>
  <c r="F368" i="1"/>
  <c r="W368" i="1"/>
  <c r="Y368" i="1"/>
  <c r="F369" i="1"/>
  <c r="P369" i="1"/>
  <c r="U369" i="1"/>
  <c r="Y369" i="1"/>
  <c r="F370" i="1"/>
  <c r="P370" i="1"/>
  <c r="S370" i="1"/>
  <c r="Y370" i="1"/>
  <c r="F371" i="1"/>
  <c r="R371" i="1"/>
  <c r="S371" i="1"/>
  <c r="U371" i="1"/>
  <c r="W371" i="1"/>
  <c r="Y371" i="1"/>
  <c r="F372" i="1"/>
  <c r="P372" i="1"/>
  <c r="R372" i="1"/>
  <c r="U372" i="1"/>
  <c r="Y372" i="1"/>
  <c r="F373" i="1"/>
  <c r="P373" i="1"/>
  <c r="R373" i="1"/>
  <c r="S373" i="1"/>
  <c r="U373" i="1"/>
  <c r="W373" i="1"/>
  <c r="Y373" i="1"/>
  <c r="F374" i="1"/>
  <c r="P374" i="1"/>
  <c r="R374" i="1"/>
  <c r="S374" i="1"/>
  <c r="U374" i="1"/>
  <c r="W374" i="1"/>
  <c r="Y374" i="1"/>
  <c r="F375" i="1"/>
  <c r="P375" i="1"/>
  <c r="S375" i="1"/>
  <c r="Y375" i="1"/>
  <c r="F376" i="1"/>
  <c r="P376" i="1"/>
  <c r="R376" i="1"/>
  <c r="S376" i="1"/>
  <c r="W376" i="1"/>
  <c r="Y376" i="1"/>
  <c r="F377" i="1"/>
  <c r="P377" i="1"/>
  <c r="R377" i="1"/>
  <c r="U377" i="1"/>
  <c r="Y377" i="1"/>
  <c r="F378" i="1"/>
  <c r="P378" i="1"/>
  <c r="W378" i="1"/>
  <c r="Y378" i="1"/>
  <c r="F379" i="1"/>
  <c r="P379" i="1"/>
  <c r="R379" i="1"/>
  <c r="U379" i="1"/>
  <c r="W379" i="1"/>
  <c r="Y379" i="1"/>
  <c r="F380" i="1"/>
  <c r="U380" i="1"/>
  <c r="W380" i="1"/>
  <c r="Y380" i="1"/>
  <c r="F381" i="1"/>
  <c r="P381" i="1"/>
  <c r="R381" i="1"/>
  <c r="U381" i="1"/>
  <c r="Y381" i="1"/>
  <c r="F382" i="1"/>
  <c r="P382" i="1"/>
  <c r="R382" i="1"/>
  <c r="S382" i="1"/>
  <c r="U382" i="1"/>
  <c r="W382" i="1"/>
  <c r="Y382" i="1"/>
  <c r="F383" i="1"/>
  <c r="S383" i="1"/>
  <c r="Y383" i="1"/>
  <c r="F384" i="1"/>
  <c r="P384" i="1"/>
  <c r="S384" i="1"/>
  <c r="Y384" i="1"/>
  <c r="F385" i="1"/>
  <c r="P385" i="1"/>
  <c r="R385" i="1"/>
  <c r="W385" i="1"/>
  <c r="Y385" i="1"/>
  <c r="F386" i="1"/>
  <c r="P386" i="1"/>
  <c r="R386" i="1"/>
  <c r="S386" i="1"/>
  <c r="W386" i="1"/>
  <c r="Y386" i="1"/>
  <c r="F387" i="1"/>
  <c r="R387" i="1"/>
  <c r="U387" i="1"/>
  <c r="Y387" i="1"/>
  <c r="F388" i="1"/>
  <c r="Y388" i="1"/>
  <c r="F389" i="1"/>
  <c r="P389" i="1"/>
  <c r="R389" i="1"/>
  <c r="U389" i="1"/>
  <c r="W389" i="1"/>
  <c r="Y389" i="1"/>
  <c r="F390" i="1"/>
  <c r="U390" i="1"/>
  <c r="Y390" i="1"/>
  <c r="F391" i="1"/>
  <c r="P391" i="1"/>
  <c r="S391" i="1"/>
  <c r="W391" i="1"/>
  <c r="Y391" i="1"/>
  <c r="F392" i="1"/>
  <c r="P392" i="1"/>
  <c r="R392" i="1"/>
  <c r="S392" i="1"/>
  <c r="U392" i="1"/>
  <c r="W392" i="1"/>
  <c r="Y392" i="1"/>
  <c r="F393" i="1"/>
  <c r="S393" i="1"/>
  <c r="Y393" i="1"/>
  <c r="F394" i="1"/>
  <c r="P394" i="1"/>
  <c r="R394" i="1"/>
  <c r="S394" i="1"/>
  <c r="W394" i="1"/>
  <c r="Y394" i="1"/>
  <c r="F395" i="1"/>
  <c r="R395" i="1"/>
  <c r="U395" i="1"/>
  <c r="Y395" i="1"/>
  <c r="B396" i="1"/>
  <c r="B397" i="1" s="1"/>
  <c r="B398" i="1" s="1"/>
  <c r="B399" i="1" s="1"/>
  <c r="B400" i="1" s="1"/>
  <c r="F396" i="1"/>
  <c r="Y396" i="1"/>
  <c r="F397" i="1"/>
  <c r="P397" i="1"/>
  <c r="R397" i="1"/>
  <c r="U397" i="1"/>
  <c r="W397" i="1"/>
  <c r="Y397" i="1"/>
  <c r="F398" i="1"/>
  <c r="U398" i="1"/>
  <c r="Y398" i="1"/>
  <c r="F399" i="1"/>
  <c r="P399" i="1"/>
  <c r="S399" i="1"/>
  <c r="W399" i="1"/>
  <c r="Y399" i="1"/>
  <c r="F400" i="1"/>
  <c r="P400" i="1"/>
  <c r="R400" i="1"/>
  <c r="S400" i="1"/>
  <c r="U400" i="1"/>
  <c r="W400" i="1"/>
  <c r="Y400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42" i="1"/>
  <c r="C42" i="1"/>
  <c r="P388" i="1" l="1"/>
  <c r="R388" i="1"/>
  <c r="S388" i="1"/>
  <c r="U388" i="1"/>
  <c r="W388" i="1"/>
  <c r="P396" i="1"/>
  <c r="R396" i="1"/>
  <c r="S396" i="1"/>
  <c r="U396" i="1"/>
  <c r="W396" i="1"/>
  <c r="U399" i="1"/>
  <c r="W398" i="1"/>
  <c r="P395" i="1"/>
  <c r="R393" i="1"/>
  <c r="U391" i="1"/>
  <c r="W390" i="1"/>
  <c r="P387" i="1"/>
  <c r="U383" i="1"/>
  <c r="P380" i="1"/>
  <c r="R380" i="1"/>
  <c r="S377" i="1"/>
  <c r="W377" i="1"/>
  <c r="S369" i="1"/>
  <c r="R368" i="1"/>
  <c r="S368" i="1"/>
  <c r="P368" i="1"/>
  <c r="U368" i="1"/>
  <c r="R314" i="1"/>
  <c r="P314" i="1"/>
  <c r="S314" i="1"/>
  <c r="W314" i="1"/>
  <c r="P322" i="1"/>
  <c r="R322" i="1"/>
  <c r="S322" i="1"/>
  <c r="U322" i="1"/>
  <c r="R399" i="1"/>
  <c r="S398" i="1"/>
  <c r="P393" i="1"/>
  <c r="R391" i="1"/>
  <c r="S390" i="1"/>
  <c r="U384" i="1"/>
  <c r="R383" i="1"/>
  <c r="W375" i="1"/>
  <c r="W370" i="1"/>
  <c r="W322" i="1"/>
  <c r="R398" i="1"/>
  <c r="S397" i="1"/>
  <c r="W395" i="1"/>
  <c r="R390" i="1"/>
  <c r="S389" i="1"/>
  <c r="W387" i="1"/>
  <c r="S385" i="1"/>
  <c r="W384" i="1"/>
  <c r="W381" i="1"/>
  <c r="S380" i="1"/>
  <c r="R378" i="1"/>
  <c r="U378" i="1"/>
  <c r="U375" i="1"/>
  <c r="W372" i="1"/>
  <c r="U370" i="1"/>
  <c r="P355" i="1"/>
  <c r="U355" i="1"/>
  <c r="W355" i="1"/>
  <c r="R355" i="1"/>
  <c r="R337" i="1"/>
  <c r="S337" i="1"/>
  <c r="U337" i="1"/>
  <c r="P337" i="1"/>
  <c r="W337" i="1"/>
  <c r="S319" i="1"/>
  <c r="U319" i="1"/>
  <c r="P319" i="1"/>
  <c r="W319" i="1"/>
  <c r="R319" i="1"/>
  <c r="P323" i="1"/>
  <c r="U323" i="1"/>
  <c r="W323" i="1"/>
  <c r="P383" i="1"/>
  <c r="P398" i="1"/>
  <c r="S395" i="1"/>
  <c r="U394" i="1"/>
  <c r="W393" i="1"/>
  <c r="P390" i="1"/>
  <c r="S387" i="1"/>
  <c r="U386" i="1"/>
  <c r="U385" i="1"/>
  <c r="R384" i="1"/>
  <c r="S381" i="1"/>
  <c r="S379" i="1"/>
  <c r="S378" i="1"/>
  <c r="R375" i="1"/>
  <c r="S372" i="1"/>
  <c r="R370" i="1"/>
  <c r="P346" i="1"/>
  <c r="S346" i="1"/>
  <c r="U346" i="1"/>
  <c r="R346" i="1"/>
  <c r="U334" i="1"/>
  <c r="W334" i="1"/>
  <c r="R334" i="1"/>
  <c r="P334" i="1"/>
  <c r="S334" i="1"/>
  <c r="S323" i="1"/>
  <c r="U393" i="1"/>
  <c r="R369" i="1"/>
  <c r="W369" i="1"/>
  <c r="S343" i="1"/>
  <c r="U343" i="1"/>
  <c r="R343" i="1"/>
  <c r="W343" i="1"/>
  <c r="P343" i="1"/>
  <c r="R323" i="1"/>
  <c r="U318" i="1"/>
  <c r="W318" i="1"/>
  <c r="P318" i="1"/>
  <c r="R318" i="1"/>
  <c r="S318" i="1"/>
  <c r="P331" i="1"/>
  <c r="R331" i="1"/>
  <c r="S331" i="1"/>
  <c r="U331" i="1"/>
  <c r="W331" i="1"/>
  <c r="W383" i="1"/>
  <c r="P354" i="1"/>
  <c r="R354" i="1"/>
  <c r="S354" i="1"/>
  <c r="U354" i="1"/>
  <c r="W354" i="1"/>
  <c r="U366" i="1"/>
  <c r="W366" i="1"/>
  <c r="R366" i="1"/>
  <c r="P363" i="1"/>
  <c r="R363" i="1"/>
  <c r="S363" i="1"/>
  <c r="S351" i="1"/>
  <c r="U351" i="1"/>
  <c r="P351" i="1"/>
  <c r="U342" i="1"/>
  <c r="W342" i="1"/>
  <c r="P342" i="1"/>
  <c r="R328" i="1"/>
  <c r="S328" i="1"/>
  <c r="U328" i="1"/>
  <c r="R321" i="1"/>
  <c r="P299" i="1"/>
  <c r="U299" i="1"/>
  <c r="R299" i="1"/>
  <c r="S299" i="1"/>
  <c r="W299" i="1"/>
  <c r="R360" i="1"/>
  <c r="S360" i="1"/>
  <c r="U360" i="1"/>
  <c r="R353" i="1"/>
  <c r="U350" i="1"/>
  <c r="W350" i="1"/>
  <c r="R345" i="1"/>
  <c r="P345" i="1"/>
  <c r="S342" i="1"/>
  <c r="P339" i="1"/>
  <c r="P330" i="1"/>
  <c r="W328" i="1"/>
  <c r="S327" i="1"/>
  <c r="U327" i="1"/>
  <c r="W321" i="1"/>
  <c r="P308" i="1"/>
  <c r="U308" i="1"/>
  <c r="R308" i="1"/>
  <c r="S308" i="1"/>
  <c r="W308" i="1"/>
  <c r="R305" i="1"/>
  <c r="S305" i="1"/>
  <c r="W305" i="1"/>
  <c r="U305" i="1"/>
  <c r="P305" i="1"/>
  <c r="P366" i="1"/>
  <c r="U363" i="1"/>
  <c r="P362" i="1"/>
  <c r="W360" i="1"/>
  <c r="S359" i="1"/>
  <c r="U359" i="1"/>
  <c r="W353" i="1"/>
  <c r="R351" i="1"/>
  <c r="S350" i="1"/>
  <c r="W345" i="1"/>
  <c r="R342" i="1"/>
  <c r="W339" i="1"/>
  <c r="R336" i="1"/>
  <c r="S336" i="1"/>
  <c r="P336" i="1"/>
  <c r="W330" i="1"/>
  <c r="P328" i="1"/>
  <c r="W327" i="1"/>
  <c r="U321" i="1"/>
  <c r="R344" i="1"/>
  <c r="S344" i="1"/>
  <c r="U339" i="1"/>
  <c r="U330" i="1"/>
  <c r="R327" i="1"/>
  <c r="S321" i="1"/>
  <c r="U376" i="1"/>
  <c r="P371" i="1"/>
  <c r="U362" i="1"/>
  <c r="R359" i="1"/>
  <c r="S353" i="1"/>
  <c r="S345" i="1"/>
  <c r="W344" i="1"/>
  <c r="S339" i="1"/>
  <c r="U336" i="1"/>
  <c r="S330" i="1"/>
  <c r="P321" i="1"/>
  <c r="P307" i="1"/>
  <c r="W307" i="1"/>
  <c r="S296" i="1"/>
  <c r="U296" i="1"/>
  <c r="W296" i="1"/>
  <c r="P296" i="1"/>
  <c r="R296" i="1"/>
  <c r="S280" i="1"/>
  <c r="P280" i="1"/>
  <c r="W280" i="1"/>
  <c r="R280" i="1"/>
  <c r="U280" i="1"/>
  <c r="R361" i="1"/>
  <c r="U358" i="1"/>
  <c r="W358" i="1"/>
  <c r="R352" i="1"/>
  <c r="S352" i="1"/>
  <c r="P338" i="1"/>
  <c r="R329" i="1"/>
  <c r="U326" i="1"/>
  <c r="W326" i="1"/>
  <c r="R320" i="1"/>
  <c r="S320" i="1"/>
  <c r="S307" i="1"/>
  <c r="S367" i="1"/>
  <c r="U367" i="1"/>
  <c r="W361" i="1"/>
  <c r="S358" i="1"/>
  <c r="W352" i="1"/>
  <c r="P347" i="1"/>
  <c r="W338" i="1"/>
  <c r="S335" i="1"/>
  <c r="U335" i="1"/>
  <c r="W329" i="1"/>
  <c r="S326" i="1"/>
  <c r="P315" i="1"/>
  <c r="S313" i="1"/>
  <c r="R313" i="1"/>
  <c r="R307" i="1"/>
  <c r="U312" i="1"/>
  <c r="R312" i="1"/>
  <c r="P312" i="1"/>
  <c r="S251" i="1"/>
  <c r="U251" i="1"/>
  <c r="R251" i="1"/>
  <c r="W251" i="1"/>
  <c r="P251" i="1"/>
  <c r="P311" i="1"/>
  <c r="R306" i="1"/>
  <c r="U303" i="1"/>
  <c r="W303" i="1"/>
  <c r="P300" i="1"/>
  <c r="P291" i="1"/>
  <c r="U291" i="1"/>
  <c r="W291" i="1"/>
  <c r="W289" i="1"/>
  <c r="W287" i="1"/>
  <c r="U274" i="1"/>
  <c r="S258" i="1"/>
  <c r="W365" i="1"/>
  <c r="W357" i="1"/>
  <c r="W349" i="1"/>
  <c r="W341" i="1"/>
  <c r="W333" i="1"/>
  <c r="W325" i="1"/>
  <c r="W317" i="1"/>
  <c r="W306" i="1"/>
  <c r="S303" i="1"/>
  <c r="W300" i="1"/>
  <c r="R297" i="1"/>
  <c r="S297" i="1"/>
  <c r="S291" i="1"/>
  <c r="S287" i="1"/>
  <c r="W286" i="1"/>
  <c r="S284" i="1"/>
  <c r="R284" i="1"/>
  <c r="U284" i="1"/>
  <c r="S274" i="1"/>
  <c r="U250" i="1"/>
  <c r="W250" i="1"/>
  <c r="P250" i="1"/>
  <c r="R250" i="1"/>
  <c r="W311" i="1"/>
  <c r="S304" i="1"/>
  <c r="U304" i="1"/>
  <c r="R298" i="1"/>
  <c r="U295" i="1"/>
  <c r="W295" i="1"/>
  <c r="S290" i="1"/>
  <c r="U290" i="1"/>
  <c r="S288" i="1"/>
  <c r="R288" i="1"/>
  <c r="U283" i="1"/>
  <c r="P283" i="1"/>
  <c r="P272" i="1"/>
  <c r="S272" i="1"/>
  <c r="S268" i="1"/>
  <c r="U268" i="1"/>
  <c r="W278" i="1"/>
  <c r="P278" i="1"/>
  <c r="R278" i="1"/>
  <c r="P271" i="1"/>
  <c r="U271" i="1"/>
  <c r="R271" i="1"/>
  <c r="U267" i="1"/>
  <c r="W267" i="1"/>
  <c r="P267" i="1"/>
  <c r="U278" i="1"/>
  <c r="U275" i="1"/>
  <c r="P275" i="1"/>
  <c r="R275" i="1"/>
  <c r="S275" i="1"/>
  <c r="W271" i="1"/>
  <c r="S267" i="1"/>
  <c r="P304" i="1"/>
  <c r="P298" i="1"/>
  <c r="P295" i="1"/>
  <c r="R289" i="1"/>
  <c r="S289" i="1"/>
  <c r="U289" i="1"/>
  <c r="U287" i="1"/>
  <c r="P287" i="1"/>
  <c r="W274" i="1"/>
  <c r="U258" i="1"/>
  <c r="W258" i="1"/>
  <c r="P258" i="1"/>
  <c r="R258" i="1"/>
  <c r="W282" i="1"/>
  <c r="P279" i="1"/>
  <c r="U279" i="1"/>
  <c r="S259" i="1"/>
  <c r="U259" i="1"/>
  <c r="R259" i="1"/>
  <c r="W259" i="1"/>
  <c r="S276" i="1"/>
  <c r="R270" i="1"/>
  <c r="W270" i="1"/>
  <c r="U248" i="1"/>
  <c r="W248" i="1"/>
  <c r="P248" i="1"/>
  <c r="R248" i="1"/>
  <c r="S248" i="1"/>
  <c r="P220" i="1"/>
  <c r="S220" i="1"/>
  <c r="R220" i="1"/>
  <c r="U220" i="1"/>
  <c r="W220" i="1"/>
  <c r="R261" i="1"/>
  <c r="W261" i="1"/>
  <c r="P254" i="1"/>
  <c r="U254" i="1"/>
  <c r="R246" i="1"/>
  <c r="S244" i="1"/>
  <c r="U244" i="1"/>
  <c r="W244" i="1"/>
  <c r="U239" i="1"/>
  <c r="P239" i="1"/>
  <c r="R239" i="1"/>
  <c r="R234" i="1"/>
  <c r="S232" i="1"/>
  <c r="U232" i="1"/>
  <c r="W232" i="1"/>
  <c r="U231" i="1"/>
  <c r="W231" i="1"/>
  <c r="P231" i="1"/>
  <c r="R231" i="1"/>
  <c r="R281" i="1"/>
  <c r="R273" i="1"/>
  <c r="P263" i="1"/>
  <c r="S263" i="1"/>
  <c r="U261" i="1"/>
  <c r="W254" i="1"/>
  <c r="R244" i="1"/>
  <c r="P243" i="1"/>
  <c r="U243" i="1"/>
  <c r="W243" i="1"/>
  <c r="W239" i="1"/>
  <c r="W238" i="1"/>
  <c r="S238" i="1"/>
  <c r="U238" i="1"/>
  <c r="R232" i="1"/>
  <c r="S231" i="1"/>
  <c r="R226" i="1"/>
  <c r="W226" i="1"/>
  <c r="U226" i="1"/>
  <c r="P262" i="1"/>
  <c r="U262" i="1"/>
  <c r="R253" i="1"/>
  <c r="W253" i="1"/>
  <c r="P247" i="1"/>
  <c r="S247" i="1"/>
  <c r="U247" i="1"/>
  <c r="S236" i="1"/>
  <c r="R236" i="1"/>
  <c r="P226" i="1"/>
  <c r="U223" i="1"/>
  <c r="W223" i="1"/>
  <c r="P223" i="1"/>
  <c r="R223" i="1"/>
  <c r="S223" i="1"/>
  <c r="W266" i="1"/>
  <c r="W262" i="1"/>
  <c r="P255" i="1"/>
  <c r="S255" i="1"/>
  <c r="U253" i="1"/>
  <c r="W247" i="1"/>
  <c r="W236" i="1"/>
  <c r="P235" i="1"/>
  <c r="U235" i="1"/>
  <c r="S235" i="1"/>
  <c r="W235" i="1"/>
  <c r="S224" i="1"/>
  <c r="U224" i="1"/>
  <c r="P224" i="1"/>
  <c r="W224" i="1"/>
  <c r="W246" i="1"/>
  <c r="P246" i="1"/>
  <c r="U246" i="1"/>
  <c r="W234" i="1"/>
  <c r="P234" i="1"/>
  <c r="U234" i="1"/>
  <c r="P211" i="1"/>
  <c r="S211" i="1"/>
  <c r="U211" i="1"/>
  <c r="R211" i="1"/>
  <c r="S240" i="1"/>
  <c r="P228" i="1"/>
  <c r="S228" i="1"/>
  <c r="P219" i="1"/>
  <c r="U219" i="1"/>
  <c r="S215" i="1"/>
  <c r="S210" i="1"/>
  <c r="P212" i="1"/>
  <c r="S212" i="1"/>
  <c r="S260" i="1"/>
  <c r="S252" i="1"/>
  <c r="R240" i="1"/>
  <c r="R228" i="1"/>
  <c r="P227" i="1"/>
  <c r="U227" i="1"/>
  <c r="R219" i="1"/>
  <c r="W212" i="1"/>
  <c r="R260" i="1"/>
  <c r="W257" i="1"/>
  <c r="R252" i="1"/>
  <c r="W249" i="1"/>
  <c r="W242" i="1"/>
  <c r="W227" i="1"/>
  <c r="R218" i="1"/>
  <c r="W218" i="1"/>
  <c r="S216" i="1"/>
  <c r="U216" i="1"/>
  <c r="U212" i="1"/>
  <c r="U215" i="1"/>
  <c r="W215" i="1"/>
  <c r="P215" i="1"/>
  <c r="R210" i="1"/>
  <c r="U210" i="1"/>
  <c r="W210" i="1"/>
  <c r="R245" i="1"/>
  <c r="R237" i="1"/>
  <c r="R229" i="1"/>
  <c r="P207" i="1"/>
  <c r="S204" i="1"/>
  <c r="U203" i="1"/>
  <c r="R204" i="1"/>
  <c r="S203" i="1"/>
  <c r="R203" i="1"/>
  <c r="U208" i="1"/>
  <c r="W207" i="1"/>
  <c r="P204" i="1"/>
  <c r="R233" i="1"/>
  <c r="W230" i="1"/>
  <c r="R225" i="1"/>
  <c r="W222" i="1"/>
  <c r="R217" i="1"/>
  <c r="W214" i="1"/>
  <c r="R209" i="1"/>
  <c r="S208" i="1"/>
  <c r="U207" i="1"/>
  <c r="W206" i="1"/>
  <c r="P203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Y95" i="1" l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R117" i="1"/>
  <c r="Y117" i="1"/>
  <c r="Y118" i="1"/>
  <c r="Y119" i="1"/>
  <c r="Y120" i="1"/>
  <c r="Y121" i="1"/>
  <c r="Y122" i="1"/>
  <c r="Y123" i="1"/>
  <c r="U123" i="1" s="1"/>
  <c r="Y124" i="1"/>
  <c r="Y125" i="1"/>
  <c r="Y126" i="1"/>
  <c r="Y127" i="1"/>
  <c r="Y128" i="1"/>
  <c r="Y129" i="1"/>
  <c r="Y130" i="1"/>
  <c r="S131" i="1"/>
  <c r="U131" i="1"/>
  <c r="Y131" i="1"/>
  <c r="W131" i="1" s="1"/>
  <c r="Y132" i="1"/>
  <c r="R133" i="1"/>
  <c r="Y133" i="1"/>
  <c r="S134" i="1"/>
  <c r="U134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R161" i="1"/>
  <c r="Y161" i="1"/>
  <c r="Y162" i="1"/>
  <c r="R163" i="1"/>
  <c r="W163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W187" i="1"/>
  <c r="Y187" i="1"/>
  <c r="Y188" i="1"/>
  <c r="Y189" i="1"/>
  <c r="Y190" i="1"/>
  <c r="W191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R197" i="1" l="1"/>
  <c r="R191" i="1"/>
  <c r="U142" i="1"/>
  <c r="W153" i="1"/>
  <c r="U140" i="1"/>
  <c r="W145" i="1"/>
  <c r="R134" i="1"/>
  <c r="U108" i="1"/>
  <c r="U119" i="1"/>
  <c r="R187" i="1"/>
  <c r="W135" i="1"/>
  <c r="S132" i="1"/>
  <c r="U128" i="1"/>
  <c r="W123" i="1"/>
  <c r="W118" i="1"/>
  <c r="W114" i="1"/>
  <c r="W102" i="1"/>
  <c r="R159" i="1"/>
  <c r="R131" i="1"/>
  <c r="S128" i="1"/>
  <c r="R114" i="1"/>
  <c r="S136" i="1"/>
  <c r="S123" i="1"/>
  <c r="R185" i="1"/>
  <c r="R128" i="1"/>
  <c r="R123" i="1"/>
  <c r="W107" i="1"/>
  <c r="S202" i="1"/>
  <c r="W184" i="1"/>
  <c r="U127" i="1"/>
  <c r="W122" i="1"/>
  <c r="S116" i="1"/>
  <c r="W106" i="1"/>
  <c r="R199" i="1"/>
  <c r="R201" i="1"/>
  <c r="R195" i="1"/>
  <c r="R184" i="1"/>
  <c r="R162" i="1"/>
  <c r="W157" i="1"/>
  <c r="W126" i="1"/>
  <c r="U115" i="1"/>
  <c r="W105" i="1"/>
  <c r="W183" i="1"/>
  <c r="U138" i="1"/>
  <c r="R130" i="1"/>
  <c r="R120" i="1"/>
  <c r="S115" i="1"/>
  <c r="U111" i="1"/>
  <c r="S200" i="1"/>
  <c r="W161" i="1"/>
  <c r="W149" i="1"/>
  <c r="W133" i="1"/>
  <c r="S124" i="1"/>
  <c r="S120" i="1"/>
  <c r="R115" i="1"/>
  <c r="W110" i="1"/>
  <c r="W200" i="1"/>
  <c r="W197" i="1"/>
  <c r="W142" i="1"/>
  <c r="W140" i="1"/>
  <c r="W138" i="1"/>
  <c r="U120" i="1"/>
  <c r="R200" i="1"/>
  <c r="W193" i="1"/>
  <c r="W160" i="1"/>
  <c r="R193" i="1"/>
  <c r="W189" i="1"/>
  <c r="W162" i="1"/>
  <c r="W141" i="1"/>
  <c r="W139" i="1"/>
  <c r="W137" i="1"/>
  <c r="W130" i="1"/>
  <c r="R122" i="1"/>
  <c r="U201" i="1"/>
  <c r="W195" i="1"/>
  <c r="R189" i="1"/>
  <c r="U159" i="1"/>
  <c r="W155" i="1"/>
  <c r="W151" i="1"/>
  <c r="W147" i="1"/>
  <c r="W143" i="1"/>
  <c r="U141" i="1"/>
  <c r="U139" i="1"/>
  <c r="U137" i="1"/>
  <c r="W127" i="1"/>
  <c r="U107" i="1"/>
  <c r="W115" i="1"/>
  <c r="S198" i="1"/>
  <c r="U198" i="1"/>
  <c r="R198" i="1"/>
  <c r="W198" i="1"/>
  <c r="W202" i="1"/>
  <c r="S196" i="1"/>
  <c r="U196" i="1"/>
  <c r="R196" i="1"/>
  <c r="W196" i="1"/>
  <c r="U202" i="1"/>
  <c r="S194" i="1"/>
  <c r="U194" i="1"/>
  <c r="R194" i="1"/>
  <c r="W194" i="1"/>
  <c r="R202" i="1"/>
  <c r="S192" i="1"/>
  <c r="U192" i="1"/>
  <c r="R192" i="1"/>
  <c r="W192" i="1"/>
  <c r="S190" i="1"/>
  <c r="U190" i="1"/>
  <c r="R190" i="1"/>
  <c r="W190" i="1"/>
  <c r="S188" i="1"/>
  <c r="U188" i="1"/>
  <c r="R188" i="1"/>
  <c r="W188" i="1"/>
  <c r="W201" i="1"/>
  <c r="S184" i="1"/>
  <c r="U184" i="1"/>
  <c r="S201" i="1"/>
  <c r="S183" i="1"/>
  <c r="U183" i="1"/>
  <c r="S186" i="1"/>
  <c r="U186" i="1"/>
  <c r="S182" i="1"/>
  <c r="U182" i="1"/>
  <c r="S181" i="1"/>
  <c r="U181" i="1"/>
  <c r="S180" i="1"/>
  <c r="U180" i="1"/>
  <c r="S179" i="1"/>
  <c r="U179" i="1"/>
  <c r="S178" i="1"/>
  <c r="U178" i="1"/>
  <c r="S177" i="1"/>
  <c r="U177" i="1"/>
  <c r="S176" i="1"/>
  <c r="U176" i="1"/>
  <c r="S175" i="1"/>
  <c r="U175" i="1"/>
  <c r="S174" i="1"/>
  <c r="U174" i="1"/>
  <c r="S173" i="1"/>
  <c r="U173" i="1"/>
  <c r="S172" i="1"/>
  <c r="U172" i="1"/>
  <c r="S171" i="1"/>
  <c r="U171" i="1"/>
  <c r="S170" i="1"/>
  <c r="U170" i="1"/>
  <c r="S169" i="1"/>
  <c r="U169" i="1"/>
  <c r="S168" i="1"/>
  <c r="U168" i="1"/>
  <c r="S167" i="1"/>
  <c r="U167" i="1"/>
  <c r="S166" i="1"/>
  <c r="U166" i="1"/>
  <c r="S165" i="1"/>
  <c r="U165" i="1"/>
  <c r="S164" i="1"/>
  <c r="U164" i="1"/>
  <c r="W186" i="1"/>
  <c r="R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U199" i="1"/>
  <c r="R186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W199" i="1"/>
  <c r="S185" i="1"/>
  <c r="U185" i="1"/>
  <c r="U200" i="1"/>
  <c r="S199" i="1"/>
  <c r="S197" i="1"/>
  <c r="U197" i="1"/>
  <c r="S195" i="1"/>
  <c r="U195" i="1"/>
  <c r="S193" i="1"/>
  <c r="U193" i="1"/>
  <c r="S191" i="1"/>
  <c r="U191" i="1"/>
  <c r="S189" i="1"/>
  <c r="U189" i="1"/>
  <c r="S187" i="1"/>
  <c r="U187" i="1"/>
  <c r="W185" i="1"/>
  <c r="R158" i="1"/>
  <c r="S158" i="1"/>
  <c r="R156" i="1"/>
  <c r="S156" i="1"/>
  <c r="R154" i="1"/>
  <c r="S154" i="1"/>
  <c r="R152" i="1"/>
  <c r="S152" i="1"/>
  <c r="R150" i="1"/>
  <c r="S150" i="1"/>
  <c r="R148" i="1"/>
  <c r="S148" i="1"/>
  <c r="R146" i="1"/>
  <c r="S146" i="1"/>
  <c r="R144" i="1"/>
  <c r="S144" i="1"/>
  <c r="W158" i="1"/>
  <c r="W156" i="1"/>
  <c r="W154" i="1"/>
  <c r="W152" i="1"/>
  <c r="W150" i="1"/>
  <c r="W148" i="1"/>
  <c r="W146" i="1"/>
  <c r="W144" i="1"/>
  <c r="S159" i="1"/>
  <c r="U158" i="1"/>
  <c r="U156" i="1"/>
  <c r="U154" i="1"/>
  <c r="U152" i="1"/>
  <c r="U150" i="1"/>
  <c r="U148" i="1"/>
  <c r="U146" i="1"/>
  <c r="U144" i="1"/>
  <c r="W159" i="1"/>
  <c r="S160" i="1"/>
  <c r="R157" i="1"/>
  <c r="S157" i="1"/>
  <c r="R155" i="1"/>
  <c r="S155" i="1"/>
  <c r="R153" i="1"/>
  <c r="S153" i="1"/>
  <c r="R151" i="1"/>
  <c r="S151" i="1"/>
  <c r="R149" i="1"/>
  <c r="S149" i="1"/>
  <c r="R147" i="1"/>
  <c r="S147" i="1"/>
  <c r="R145" i="1"/>
  <c r="S145" i="1"/>
  <c r="R143" i="1"/>
  <c r="S143" i="1"/>
  <c r="R129" i="1"/>
  <c r="S129" i="1"/>
  <c r="U129" i="1"/>
  <c r="W129" i="1"/>
  <c r="U163" i="1"/>
  <c r="U162" i="1"/>
  <c r="U161" i="1"/>
  <c r="U160" i="1"/>
  <c r="U157" i="1"/>
  <c r="U155" i="1"/>
  <c r="U153" i="1"/>
  <c r="U151" i="1"/>
  <c r="U149" i="1"/>
  <c r="U147" i="1"/>
  <c r="U145" i="1"/>
  <c r="U143" i="1"/>
  <c r="S163" i="1"/>
  <c r="S162" i="1"/>
  <c r="S161" i="1"/>
  <c r="R160" i="1"/>
  <c r="S125" i="1"/>
  <c r="S117" i="1"/>
  <c r="R106" i="1"/>
  <c r="S106" i="1"/>
  <c r="U106" i="1"/>
  <c r="R125" i="1"/>
  <c r="R113" i="1"/>
  <c r="S113" i="1"/>
  <c r="R100" i="1"/>
  <c r="S100" i="1"/>
  <c r="U100" i="1"/>
  <c r="W100" i="1"/>
  <c r="R98" i="1"/>
  <c r="S98" i="1"/>
  <c r="U98" i="1"/>
  <c r="W98" i="1"/>
  <c r="R96" i="1"/>
  <c r="S96" i="1"/>
  <c r="U96" i="1"/>
  <c r="W96" i="1"/>
  <c r="U135" i="1"/>
  <c r="U126" i="1"/>
  <c r="W121" i="1"/>
  <c r="U118" i="1"/>
  <c r="W113" i="1"/>
  <c r="R112" i="1"/>
  <c r="S112" i="1"/>
  <c r="W136" i="1"/>
  <c r="S135" i="1"/>
  <c r="W132" i="1"/>
  <c r="S126" i="1"/>
  <c r="W124" i="1"/>
  <c r="U121" i="1"/>
  <c r="S118" i="1"/>
  <c r="W116" i="1"/>
  <c r="U113" i="1"/>
  <c r="W112" i="1"/>
  <c r="R111" i="1"/>
  <c r="S111" i="1"/>
  <c r="R101" i="1"/>
  <c r="S101" i="1"/>
  <c r="U101" i="1"/>
  <c r="U136" i="1"/>
  <c r="R135" i="1"/>
  <c r="U132" i="1"/>
  <c r="R126" i="1"/>
  <c r="U124" i="1"/>
  <c r="S121" i="1"/>
  <c r="W119" i="1"/>
  <c r="R118" i="1"/>
  <c r="U116" i="1"/>
  <c r="U112" i="1"/>
  <c r="W111" i="1"/>
  <c r="R110" i="1"/>
  <c r="S110" i="1"/>
  <c r="R102" i="1"/>
  <c r="S102" i="1"/>
  <c r="U102" i="1"/>
  <c r="W101" i="1"/>
  <c r="R121" i="1"/>
  <c r="R109" i="1"/>
  <c r="S109" i="1"/>
  <c r="R103" i="1"/>
  <c r="S103" i="1"/>
  <c r="U103" i="1"/>
  <c r="R99" i="1"/>
  <c r="S99" i="1"/>
  <c r="U99" i="1"/>
  <c r="W99" i="1"/>
  <c r="R97" i="1"/>
  <c r="S97" i="1"/>
  <c r="U97" i="1"/>
  <c r="W97" i="1"/>
  <c r="S142" i="1"/>
  <c r="S141" i="1"/>
  <c r="S140" i="1"/>
  <c r="S139" i="1"/>
  <c r="S138" i="1"/>
  <c r="S137" i="1"/>
  <c r="R136" i="1"/>
  <c r="U133" i="1"/>
  <c r="R132" i="1"/>
  <c r="U130" i="1"/>
  <c r="S127" i="1"/>
  <c r="W125" i="1"/>
  <c r="R124" i="1"/>
  <c r="U122" i="1"/>
  <c r="S119" i="1"/>
  <c r="W117" i="1"/>
  <c r="R116" i="1"/>
  <c r="U114" i="1"/>
  <c r="U110" i="1"/>
  <c r="W109" i="1"/>
  <c r="R108" i="1"/>
  <c r="S108" i="1"/>
  <c r="R104" i="1"/>
  <c r="S104" i="1"/>
  <c r="U104" i="1"/>
  <c r="W103" i="1"/>
  <c r="R142" i="1"/>
  <c r="R141" i="1"/>
  <c r="R140" i="1"/>
  <c r="R139" i="1"/>
  <c r="R138" i="1"/>
  <c r="R137" i="1"/>
  <c r="W134" i="1"/>
  <c r="S133" i="1"/>
  <c r="S130" i="1"/>
  <c r="W128" i="1"/>
  <c r="R127" i="1"/>
  <c r="U125" i="1"/>
  <c r="S122" i="1"/>
  <c r="W120" i="1"/>
  <c r="R119" i="1"/>
  <c r="U117" i="1"/>
  <c r="S114" i="1"/>
  <c r="U109" i="1"/>
  <c r="W108" i="1"/>
  <c r="R107" i="1"/>
  <c r="S107" i="1"/>
  <c r="R105" i="1"/>
  <c r="S105" i="1"/>
  <c r="U105" i="1"/>
  <c r="W104" i="1"/>
  <c r="W95" i="1"/>
  <c r="U95" i="1"/>
  <c r="S95" i="1"/>
  <c r="R95" i="1"/>
  <c r="G42" i="1" l="1"/>
  <c r="W44" i="1" l="1"/>
  <c r="W45" i="1"/>
  <c r="W46" i="1"/>
  <c r="W47" i="1"/>
  <c r="W48" i="1"/>
  <c r="W49" i="1"/>
  <c r="W50" i="1"/>
  <c r="W51" i="1"/>
  <c r="W52" i="1"/>
  <c r="W53" i="1"/>
  <c r="W43" i="1"/>
  <c r="U42" i="1"/>
  <c r="W42" i="1"/>
  <c r="U44" i="1"/>
  <c r="U45" i="1"/>
  <c r="U46" i="1"/>
  <c r="U47" i="1"/>
  <c r="U48" i="1"/>
  <c r="U49" i="1"/>
  <c r="U50" i="1"/>
  <c r="U51" i="1"/>
  <c r="U52" i="1"/>
  <c r="U53" i="1"/>
  <c r="U43" i="1"/>
  <c r="R42" i="1"/>
  <c r="Y44" i="1" l="1"/>
  <c r="E44" i="1" s="1"/>
  <c r="Y45" i="1"/>
  <c r="E45" i="1" s="1"/>
  <c r="Y46" i="1"/>
  <c r="E46" i="1" s="1"/>
  <c r="Y47" i="1"/>
  <c r="E47" i="1" s="1"/>
  <c r="Y48" i="1"/>
  <c r="E48" i="1" s="1"/>
  <c r="Y49" i="1"/>
  <c r="E49" i="1" s="1"/>
  <c r="Y50" i="1"/>
  <c r="E50" i="1" s="1"/>
  <c r="Y51" i="1"/>
  <c r="E51" i="1" s="1"/>
  <c r="Y52" i="1"/>
  <c r="E52" i="1" s="1"/>
  <c r="Y53" i="1"/>
  <c r="E53" i="1" s="1"/>
  <c r="Y54" i="1"/>
  <c r="E54" i="1" s="1"/>
  <c r="Y55" i="1"/>
  <c r="E55" i="1" s="1"/>
  <c r="Y56" i="1"/>
  <c r="E56" i="1" s="1"/>
  <c r="Y57" i="1"/>
  <c r="E57" i="1" s="1"/>
  <c r="Y58" i="1"/>
  <c r="E58" i="1" s="1"/>
  <c r="Y59" i="1"/>
  <c r="E59" i="1" s="1"/>
  <c r="Y60" i="1"/>
  <c r="E60" i="1" s="1"/>
  <c r="Y61" i="1"/>
  <c r="E61" i="1" s="1"/>
  <c r="Y62" i="1"/>
  <c r="E62" i="1" s="1"/>
  <c r="Y63" i="1"/>
  <c r="E63" i="1" s="1"/>
  <c r="Y64" i="1"/>
  <c r="E64" i="1" s="1"/>
  <c r="Y65" i="1"/>
  <c r="E65" i="1" s="1"/>
  <c r="Y66" i="1"/>
  <c r="E66" i="1" s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43" i="1"/>
  <c r="Y42" i="1"/>
  <c r="C59" i="1" l="1"/>
  <c r="C66" i="1"/>
  <c r="C64" i="1"/>
  <c r="C50" i="1"/>
  <c r="C51" i="1"/>
  <c r="C56" i="1"/>
  <c r="C48" i="1"/>
  <c r="C62" i="1"/>
  <c r="C54" i="1"/>
  <c r="C46" i="1"/>
  <c r="C60" i="1"/>
  <c r="C52" i="1"/>
  <c r="C58" i="1"/>
  <c r="C65" i="1"/>
  <c r="C57" i="1"/>
  <c r="C49" i="1"/>
  <c r="C63" i="1"/>
  <c r="C55" i="1"/>
  <c r="C47" i="1"/>
  <c r="C61" i="1"/>
  <c r="C53" i="1"/>
  <c r="C45" i="1"/>
  <c r="S69" i="1"/>
  <c r="E42" i="1"/>
  <c r="E43" i="1"/>
  <c r="C43" i="1" s="1"/>
  <c r="K43" i="1"/>
  <c r="R44" i="1"/>
  <c r="W94" i="1"/>
  <c r="U94" i="1"/>
  <c r="W93" i="1"/>
  <c r="U93" i="1"/>
  <c r="R51" i="1"/>
  <c r="S82" i="1"/>
  <c r="S83" i="1"/>
  <c r="S88" i="1"/>
  <c r="R45" i="1"/>
  <c r="R46" i="1"/>
  <c r="R47" i="1"/>
  <c r="R48" i="1"/>
  <c r="R49" i="1"/>
  <c r="R50" i="1"/>
  <c r="R52" i="1"/>
  <c r="R53" i="1"/>
  <c r="R93" i="1"/>
  <c r="R94" i="1"/>
  <c r="R4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70" i="1"/>
  <c r="S71" i="1"/>
  <c r="S72" i="1"/>
  <c r="S73" i="1"/>
  <c r="S74" i="1"/>
  <c r="S75" i="1"/>
  <c r="S76" i="1"/>
  <c r="S77" i="1"/>
  <c r="S78" i="1"/>
  <c r="S79" i="1"/>
  <c r="S80" i="1"/>
  <c r="S81" i="1"/>
  <c r="S84" i="1"/>
  <c r="S85" i="1"/>
  <c r="S86" i="1"/>
  <c r="S87" i="1"/>
  <c r="S90" i="1"/>
  <c r="S91" i="1"/>
  <c r="S92" i="1"/>
  <c r="S93" i="1"/>
  <c r="S94" i="1"/>
  <c r="B43" i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C44" i="1" l="1"/>
  <c r="S89" i="1"/>
  <c r="N60" i="1" l="1"/>
  <c r="N56" i="1"/>
  <c r="N52" i="1"/>
  <c r="N48" i="1"/>
  <c r="L42" i="1"/>
  <c r="I42" i="1"/>
  <c r="K42" i="1" l="1"/>
  <c r="N42" i="1"/>
  <c r="N47" i="1"/>
  <c r="K47" i="1"/>
  <c r="K46" i="1"/>
  <c r="N46" i="1"/>
  <c r="N55" i="1"/>
  <c r="K55" i="1"/>
  <c r="N45" i="1"/>
  <c r="K45" i="1"/>
  <c r="N51" i="1"/>
  <c r="K51" i="1"/>
  <c r="N49" i="1"/>
  <c r="L49" i="1" s="1"/>
  <c r="K49" i="1"/>
  <c r="N44" i="1"/>
  <c r="K44" i="1"/>
  <c r="K54" i="1"/>
  <c r="N54" i="1"/>
  <c r="N57" i="1"/>
  <c r="L57" i="1" s="1"/>
  <c r="K57" i="1"/>
  <c r="N59" i="1"/>
  <c r="L60" i="1" s="1"/>
  <c r="K59" i="1"/>
  <c r="N61" i="1"/>
  <c r="L61" i="1" s="1"/>
  <c r="K61" i="1"/>
  <c r="N63" i="1"/>
  <c r="K63" i="1"/>
  <c r="K50" i="1"/>
  <c r="N50" i="1"/>
  <c r="N43" i="1"/>
  <c r="H43" i="1" s="1"/>
  <c r="P43" i="1" s="1"/>
  <c r="N53" i="1"/>
  <c r="L53" i="1" s="1"/>
  <c r="K53" i="1"/>
  <c r="N58" i="1"/>
  <c r="N62" i="1"/>
  <c r="K48" i="1"/>
  <c r="K52" i="1"/>
  <c r="K56" i="1"/>
  <c r="K60" i="1"/>
  <c r="K58" i="1"/>
  <c r="K62" i="1"/>
  <c r="H42" i="1" l="1"/>
  <c r="I43" i="1"/>
  <c r="L43" i="1"/>
  <c r="I44" i="1"/>
  <c r="H44" i="1"/>
  <c r="P44" i="1" s="1"/>
  <c r="L50" i="1"/>
  <c r="I49" i="1"/>
  <c r="L46" i="1"/>
  <c r="I50" i="1"/>
  <c r="L51" i="1"/>
  <c r="L58" i="1"/>
  <c r="I61" i="1"/>
  <c r="I55" i="1"/>
  <c r="L44" i="1"/>
  <c r="L55" i="1"/>
  <c r="L52" i="1"/>
  <c r="H53" i="1"/>
  <c r="P53" i="1" s="1"/>
  <c r="I53" i="1"/>
  <c r="L56" i="1"/>
  <c r="I59" i="1"/>
  <c r="H56" i="1"/>
  <c r="P56" i="1" s="1"/>
  <c r="I56" i="1"/>
  <c r="H57" i="1"/>
  <c r="I57" i="1"/>
  <c r="H51" i="1"/>
  <c r="P51" i="1" s="1"/>
  <c r="I51" i="1"/>
  <c r="H47" i="1"/>
  <c r="P47" i="1" s="1"/>
  <c r="I47" i="1"/>
  <c r="H62" i="1"/>
  <c r="P62" i="1" s="1"/>
  <c r="I62" i="1"/>
  <c r="H52" i="1"/>
  <c r="P52" i="1" s="1"/>
  <c r="I52" i="1"/>
  <c r="L47" i="1"/>
  <c r="H48" i="1"/>
  <c r="P48" i="1" s="1"/>
  <c r="I48" i="1"/>
  <c r="H63" i="1"/>
  <c r="P63" i="1" s="1"/>
  <c r="I63" i="1"/>
  <c r="L54" i="1"/>
  <c r="H45" i="1"/>
  <c r="P45" i="1" s="1"/>
  <c r="I45" i="1"/>
  <c r="L62" i="1"/>
  <c r="L63" i="1"/>
  <c r="I54" i="1"/>
  <c r="L45" i="1"/>
  <c r="H58" i="1"/>
  <c r="P58" i="1" s="1"/>
  <c r="I58" i="1"/>
  <c r="H60" i="1"/>
  <c r="I60" i="1"/>
  <c r="L59" i="1"/>
  <c r="H46" i="1"/>
  <c r="P46" i="1" s="1"/>
  <c r="I46" i="1"/>
  <c r="L48" i="1"/>
  <c r="H61" i="1"/>
  <c r="H55" i="1"/>
  <c r="P55" i="1" s="1"/>
  <c r="H59" i="1"/>
  <c r="P59" i="1" s="1"/>
  <c r="H49" i="1"/>
  <c r="P49" i="1" s="1"/>
  <c r="H50" i="1"/>
  <c r="P50" i="1" s="1"/>
  <c r="H54" i="1"/>
  <c r="P54" i="1" s="1"/>
  <c r="W57" i="1" l="1"/>
  <c r="P57" i="1"/>
  <c r="W60" i="1"/>
  <c r="P60" i="1"/>
  <c r="W61" i="1"/>
  <c r="P61" i="1"/>
  <c r="G43" i="1"/>
  <c r="Q42" i="1"/>
  <c r="U58" i="1"/>
  <c r="U62" i="1"/>
  <c r="U56" i="1"/>
  <c r="W55" i="1"/>
  <c r="W54" i="1"/>
  <c r="U54" i="1"/>
  <c r="U55" i="1"/>
  <c r="W56" i="1"/>
  <c r="U57" i="1"/>
  <c r="W58" i="1"/>
  <c r="U59" i="1"/>
  <c r="W59" i="1"/>
  <c r="U60" i="1"/>
  <c r="U61" i="1"/>
  <c r="W62" i="1"/>
  <c r="U63" i="1"/>
  <c r="W63" i="1"/>
  <c r="G61" i="1"/>
  <c r="G53" i="1"/>
  <c r="G57" i="1"/>
  <c r="G50" i="1"/>
  <c r="G49" i="1"/>
  <c r="G46" i="1"/>
  <c r="G54" i="1"/>
  <c r="G58" i="1"/>
  <c r="G63" i="1"/>
  <c r="G47" i="1"/>
  <c r="G55" i="1"/>
  <c r="G59" i="1"/>
  <c r="G45" i="1"/>
  <c r="G51" i="1"/>
  <c r="G52" i="1"/>
  <c r="G56" i="1"/>
  <c r="G62" i="1"/>
  <c r="G60" i="1"/>
  <c r="G44" i="1"/>
  <c r="G48" i="1"/>
  <c r="R58" i="1" l="1"/>
  <c r="Q58" i="1"/>
  <c r="R54" i="1"/>
  <c r="Q54" i="1"/>
  <c r="Q46" i="1"/>
  <c r="S52" i="1"/>
  <c r="S45" i="1"/>
  <c r="R57" i="1"/>
  <c r="R60" i="1"/>
  <c r="Q60" i="1"/>
  <c r="Q47" i="1"/>
  <c r="S53" i="1"/>
  <c r="R56" i="1"/>
  <c r="Q56" i="1"/>
  <c r="Q51" i="1"/>
  <c r="S48" i="1"/>
  <c r="R59" i="1"/>
  <c r="Q59" i="1"/>
  <c r="S50" i="1"/>
  <c r="R55" i="1"/>
  <c r="Q55" i="1"/>
  <c r="R62" i="1"/>
  <c r="Q62" i="1"/>
  <c r="R63" i="1"/>
  <c r="Q63" i="1"/>
  <c r="R61" i="1"/>
  <c r="Q61" i="1"/>
  <c r="Q49" i="1"/>
  <c r="S49" i="1"/>
  <c r="Q48" i="1"/>
  <c r="Q57" i="1"/>
  <c r="S46" i="1" l="1"/>
  <c r="Q50" i="1"/>
  <c r="S51" i="1"/>
  <c r="Q53" i="1"/>
  <c r="Q52" i="1"/>
  <c r="S47" i="1"/>
  <c r="Q45" i="1"/>
  <c r="Q44" i="1"/>
  <c r="S44" i="1" l="1"/>
  <c r="Q43" i="1"/>
  <c r="S42" i="1"/>
  <c r="S43" i="1" l="1"/>
  <c r="S41" i="1" s="1"/>
  <c r="Q333" i="1" l="1"/>
  <c r="Q332" i="1"/>
  <c r="Q356" i="1"/>
  <c r="Q385" i="1"/>
  <c r="Q382" i="1"/>
  <c r="Q320" i="1"/>
  <c r="Q365" i="1"/>
  <c r="Q374" i="1"/>
  <c r="Q352" i="1"/>
  <c r="Q359" i="1"/>
  <c r="Q367" i="1"/>
  <c r="Q358" i="1"/>
  <c r="Q324" i="1"/>
  <c r="Q344" i="1"/>
  <c r="Q392" i="1"/>
  <c r="Q400" i="1"/>
  <c r="Q376" i="1"/>
  <c r="Q335" i="1"/>
  <c r="Q397" i="1"/>
  <c r="Q326" i="1"/>
  <c r="Q373" i="1"/>
  <c r="Q350" i="1"/>
  <c r="Q361" i="1"/>
  <c r="Q378" i="1"/>
  <c r="Q341" i="1"/>
  <c r="Q379" i="1"/>
  <c r="Q327" i="1"/>
  <c r="Q389" i="1"/>
  <c r="Q399" i="1"/>
  <c r="Q381" i="1"/>
  <c r="Q360" i="1"/>
  <c r="Q394" i="1"/>
  <c r="Q348" i="1"/>
  <c r="Q316" i="1"/>
  <c r="Q313" i="1"/>
  <c r="Q375" i="1"/>
  <c r="Q386" i="1"/>
  <c r="Q377" i="1"/>
  <c r="Q364" i="1"/>
  <c r="Q353" i="1"/>
  <c r="Q384" i="1"/>
  <c r="Q369" i="1"/>
  <c r="Q340" i="1"/>
  <c r="Q317" i="1"/>
  <c r="Q372" i="1"/>
  <c r="Q329" i="1"/>
  <c r="Q325" i="1"/>
  <c r="Q357" i="1"/>
  <c r="Q370" i="1"/>
  <c r="Q391" i="1"/>
  <c r="Q349" i="1"/>
  <c r="Q347" i="1"/>
  <c r="Q312" i="1"/>
  <c r="Q330" i="1"/>
  <c r="Q342" i="1"/>
  <c r="Q331" i="1"/>
  <c r="Q362" i="1"/>
  <c r="Q322" i="1"/>
  <c r="Q398" i="1"/>
  <c r="Q328" i="1"/>
  <c r="Q345" i="1"/>
  <c r="Q346" i="1"/>
  <c r="Q339" i="1"/>
  <c r="Q390" i="1"/>
  <c r="Q323" i="1"/>
  <c r="Q343" i="1"/>
  <c r="Q395" i="1"/>
  <c r="Q355" i="1"/>
  <c r="Q334" i="1"/>
  <c r="Q396" i="1"/>
  <c r="Q354" i="1"/>
  <c r="Q337" i="1"/>
  <c r="Q383" i="1"/>
  <c r="Q366" i="1"/>
  <c r="Q321" i="1"/>
  <c r="Q393" i="1"/>
  <c r="Q315" i="1"/>
  <c r="Q314" i="1"/>
  <c r="Q363" i="1"/>
  <c r="Q319" i="1"/>
  <c r="Q388" i="1"/>
  <c r="Q351" i="1"/>
  <c r="Q371" i="1"/>
  <c r="Q380" i="1"/>
  <c r="Q338" i="1"/>
  <c r="Q368" i="1"/>
  <c r="Q336" i="1"/>
  <c r="Q318" i="1"/>
  <c r="Q387" i="1"/>
  <c r="K64" i="1"/>
  <c r="I64" i="1" s="1"/>
  <c r="N64" i="1"/>
  <c r="L64" i="1" s="1"/>
  <c r="H64" i="1" l="1"/>
  <c r="P64" i="1" s="1"/>
  <c r="G64" i="1" l="1"/>
  <c r="W64" i="1"/>
  <c r="U64" i="1"/>
  <c r="K65" i="1"/>
  <c r="I65" i="1" s="1"/>
  <c r="N65" i="1"/>
  <c r="L65" i="1" s="1"/>
  <c r="K66" i="1"/>
  <c r="N66" i="1"/>
  <c r="Q64" i="1" l="1"/>
  <c r="R64" i="1"/>
  <c r="L66" i="1"/>
  <c r="H66" i="1"/>
  <c r="P66" i="1" s="1"/>
  <c r="I66" i="1"/>
  <c r="H65" i="1"/>
  <c r="G65" i="1" l="1"/>
  <c r="P65" i="1"/>
  <c r="Q65" i="1" s="1"/>
  <c r="U66" i="1"/>
  <c r="U65" i="1"/>
  <c r="W65" i="1"/>
  <c r="W66" i="1"/>
  <c r="G66" i="1"/>
  <c r="Q66" i="1" l="1"/>
  <c r="R65" i="1"/>
  <c r="R66" i="1"/>
  <c r="K67" i="1" l="1"/>
  <c r="I67" i="1" s="1"/>
  <c r="N67" i="1"/>
  <c r="L67" i="1" s="1"/>
  <c r="E67" i="1"/>
  <c r="C67" i="1" s="1"/>
  <c r="H67" i="1" l="1"/>
  <c r="G67" i="1" s="1"/>
  <c r="P67" i="1" l="1"/>
  <c r="Q67" i="1" s="1"/>
  <c r="R67" i="1"/>
  <c r="U67" i="1"/>
  <c r="W67" i="1"/>
  <c r="E68" i="1" l="1"/>
  <c r="C68" i="1" s="1"/>
  <c r="K68" i="1" l="1"/>
  <c r="I68" i="1" s="1"/>
  <c r="N68" i="1"/>
  <c r="K69" i="1"/>
  <c r="N69" i="1"/>
  <c r="E69" i="1"/>
  <c r="C69" i="1" s="1"/>
  <c r="I69" i="1" l="1"/>
  <c r="H68" i="1"/>
  <c r="L68" i="1"/>
  <c r="H69" i="1"/>
  <c r="P69" i="1" s="1"/>
  <c r="L69" i="1"/>
  <c r="G68" i="1" l="1"/>
  <c r="P68" i="1"/>
  <c r="Q68" i="1" s="1"/>
  <c r="U69" i="1"/>
  <c r="W68" i="1"/>
  <c r="U68" i="1"/>
  <c r="W69" i="1"/>
  <c r="G69" i="1"/>
  <c r="Q69" i="1" l="1"/>
  <c r="R68" i="1"/>
  <c r="R69" i="1"/>
  <c r="U71" i="1" l="1"/>
  <c r="U70" i="1"/>
  <c r="W71" i="1"/>
  <c r="W70" i="1"/>
  <c r="U72" i="1" l="1"/>
  <c r="W73" i="1"/>
  <c r="W72" i="1"/>
  <c r="U75" i="1" l="1"/>
  <c r="U74" i="1"/>
  <c r="W75" i="1"/>
  <c r="W74" i="1"/>
  <c r="U76" i="1" l="1"/>
  <c r="U77" i="1"/>
  <c r="W77" i="1"/>
  <c r="W76" i="1"/>
  <c r="U78" i="1" l="1"/>
  <c r="W78" i="1"/>
  <c r="U73" i="1" l="1"/>
  <c r="N81" i="1"/>
  <c r="K81" i="1"/>
  <c r="E81" i="1"/>
  <c r="E84" i="1"/>
  <c r="N84" i="1"/>
  <c r="K84" i="1"/>
  <c r="H81" i="1" l="1"/>
  <c r="H84" i="1"/>
  <c r="E83" i="1"/>
  <c r="K83" i="1"/>
  <c r="I84" i="1" s="1"/>
  <c r="N83" i="1"/>
  <c r="C84" i="1" l="1"/>
  <c r="P84" i="1" s="1"/>
  <c r="U84" i="1"/>
  <c r="L84" i="1"/>
  <c r="W84" i="1" s="1"/>
  <c r="H83" i="1"/>
  <c r="G84" i="1" l="1"/>
  <c r="E82" i="1"/>
  <c r="N82" i="1"/>
  <c r="L83" i="1" s="1"/>
  <c r="W83" i="1" s="1"/>
  <c r="K82" i="1"/>
  <c r="C82" i="1" l="1"/>
  <c r="C83" i="1"/>
  <c r="P83" i="1" s="1"/>
  <c r="Q84" i="1"/>
  <c r="R84" i="1"/>
  <c r="H82" i="1"/>
  <c r="G82" i="1" s="1"/>
  <c r="I83" i="1"/>
  <c r="U83" i="1" s="1"/>
  <c r="I82" i="1"/>
  <c r="L82" i="1"/>
  <c r="P82" i="1" l="1"/>
  <c r="U82" i="1"/>
  <c r="G83" i="1"/>
  <c r="W82" i="1"/>
  <c r="Q83" i="1" l="1"/>
  <c r="R82" i="1"/>
  <c r="Q82" i="1"/>
  <c r="R83" i="1" l="1"/>
  <c r="E80" i="1"/>
  <c r="N80" i="1"/>
  <c r="L81" i="1" s="1"/>
  <c r="W81" i="1" s="1"/>
  <c r="K80" i="1"/>
  <c r="C81" i="1" l="1"/>
  <c r="P81" i="1" s="1"/>
  <c r="H80" i="1"/>
  <c r="I81" i="1"/>
  <c r="U81" i="1" s="1"/>
  <c r="G81" i="1" l="1"/>
  <c r="E79" i="1"/>
  <c r="N79" i="1"/>
  <c r="L80" i="1" s="1"/>
  <c r="W80" i="1" s="1"/>
  <c r="K79" i="1"/>
  <c r="I80" i="1" s="1"/>
  <c r="U80" i="1" s="1"/>
  <c r="C80" i="1" l="1"/>
  <c r="P80" i="1" s="1"/>
  <c r="Q81" i="1"/>
  <c r="R81" i="1"/>
  <c r="H79" i="1"/>
  <c r="G80" i="1" l="1"/>
  <c r="E78" i="1"/>
  <c r="N78" i="1"/>
  <c r="L79" i="1" s="1"/>
  <c r="W79" i="1" s="1"/>
  <c r="K78" i="1"/>
  <c r="I79" i="1" s="1"/>
  <c r="U79" i="1" s="1"/>
  <c r="C79" i="1" l="1"/>
  <c r="P79" i="1" s="1"/>
  <c r="Q80" i="1"/>
  <c r="R80" i="1"/>
  <c r="H78" i="1"/>
  <c r="G79" i="1" l="1"/>
  <c r="E70" i="1"/>
  <c r="C70" i="1" s="1"/>
  <c r="Q79" i="1" l="1"/>
  <c r="R79" i="1"/>
  <c r="E71" i="1" l="1"/>
  <c r="C71" i="1" s="1"/>
  <c r="E73" i="1" l="1"/>
  <c r="E74" i="1" l="1"/>
  <c r="C74" i="1" s="1"/>
  <c r="E75" i="1" l="1"/>
  <c r="C75" i="1" s="1"/>
  <c r="E76" i="1" l="1"/>
  <c r="C76" i="1" s="1"/>
  <c r="E77" i="1" l="1"/>
  <c r="C77" i="1" l="1"/>
  <c r="C78" i="1"/>
  <c r="P78" i="1" s="1"/>
  <c r="K77" i="1"/>
  <c r="I78" i="1" s="1"/>
  <c r="N77" i="1"/>
  <c r="K76" i="1"/>
  <c r="N76" i="1"/>
  <c r="H77" i="1" l="1"/>
  <c r="G78" i="1" s="1"/>
  <c r="H76" i="1"/>
  <c r="P76" i="1" s="1"/>
  <c r="L78" i="1"/>
  <c r="L77" i="1"/>
  <c r="I77" i="1"/>
  <c r="P77" i="1" l="1"/>
  <c r="G77" i="1"/>
  <c r="K75" i="1"/>
  <c r="N75" i="1"/>
  <c r="K74" i="1"/>
  <c r="N74" i="1"/>
  <c r="Q77" i="1" l="1"/>
  <c r="R77" i="1"/>
  <c r="Q78" i="1"/>
  <c r="R78" i="1"/>
  <c r="H74" i="1"/>
  <c r="P74" i="1" s="1"/>
  <c r="H75" i="1"/>
  <c r="L75" i="1"/>
  <c r="L76" i="1"/>
  <c r="I76" i="1"/>
  <c r="I75" i="1"/>
  <c r="K73" i="1"/>
  <c r="I74" i="1" s="1"/>
  <c r="N73" i="1"/>
  <c r="L74" i="1" s="1"/>
  <c r="G76" i="1" l="1"/>
  <c r="P75" i="1"/>
  <c r="G75" i="1"/>
  <c r="H73" i="1"/>
  <c r="Q75" i="1" l="1"/>
  <c r="R75" i="1"/>
  <c r="Q76" i="1"/>
  <c r="R76" i="1"/>
  <c r="G74" i="1"/>
  <c r="E72" i="1"/>
  <c r="K72" i="1"/>
  <c r="I73" i="1" s="1"/>
  <c r="N72" i="1"/>
  <c r="L73" i="1" s="1"/>
  <c r="K71" i="1"/>
  <c r="N71" i="1"/>
  <c r="C72" i="1" l="1"/>
  <c r="C73" i="1"/>
  <c r="P73" i="1" s="1"/>
  <c r="Q74" i="1"/>
  <c r="R74" i="1"/>
  <c r="H72" i="1"/>
  <c r="G73" i="1" s="1"/>
  <c r="H71" i="1"/>
  <c r="P71" i="1" s="1"/>
  <c r="L72" i="1"/>
  <c r="I72" i="1"/>
  <c r="K70" i="1"/>
  <c r="I71" i="1" s="1"/>
  <c r="N70" i="1"/>
  <c r="P72" i="1" l="1"/>
  <c r="L71" i="1"/>
  <c r="L70" i="1"/>
  <c r="Q73" i="1"/>
  <c r="R73" i="1"/>
  <c r="G72" i="1"/>
  <c r="H70" i="1"/>
  <c r="I70" i="1"/>
  <c r="G71" i="1" l="1"/>
  <c r="P70" i="1"/>
  <c r="R71" i="1"/>
  <c r="Q72" i="1"/>
  <c r="R72" i="1"/>
  <c r="G70" i="1"/>
  <c r="Q71" i="1" l="1"/>
  <c r="Q70" i="1"/>
  <c r="R70" i="1"/>
  <c r="K85" i="1"/>
  <c r="I85" i="1" s="1"/>
  <c r="N85" i="1"/>
  <c r="E85" i="1"/>
  <c r="C85" i="1" s="1"/>
  <c r="H85" i="1" l="1"/>
  <c r="G85" i="1" s="1"/>
  <c r="L85" i="1"/>
  <c r="P85" i="1" l="1"/>
  <c r="U85" i="1"/>
  <c r="W85" i="1"/>
  <c r="R85" i="1" l="1"/>
  <c r="Q85" i="1"/>
  <c r="K86" i="1" l="1"/>
  <c r="I86" i="1" s="1"/>
  <c r="N86" i="1"/>
  <c r="L86" i="1" s="1"/>
  <c r="E86" i="1"/>
  <c r="C86" i="1" s="1"/>
  <c r="F86" i="1"/>
  <c r="H86" i="1" l="1"/>
  <c r="U86" i="1" s="1"/>
  <c r="P86" i="1" l="1"/>
  <c r="G86" i="1"/>
  <c r="W86" i="1"/>
  <c r="Q86" i="1" l="1"/>
  <c r="R86" i="1" l="1"/>
  <c r="F87" i="1" l="1"/>
  <c r="E88" i="1" l="1"/>
  <c r="F88" i="1" l="1"/>
  <c r="E87" i="1" l="1"/>
  <c r="K87" i="1"/>
  <c r="I87" i="1" s="1"/>
  <c r="N87" i="1"/>
  <c r="K88" i="1"/>
  <c r="N88" i="1"/>
  <c r="C87" i="1" l="1"/>
  <c r="C88" i="1"/>
  <c r="I88" i="1"/>
  <c r="L87" i="1"/>
  <c r="H87" i="1"/>
  <c r="U87" i="1" s="1"/>
  <c r="L88" i="1"/>
  <c r="H88" i="1"/>
  <c r="P88" i="1" l="1"/>
  <c r="P87" i="1"/>
  <c r="G88" i="1"/>
  <c r="W87" i="1"/>
  <c r="W88" i="1"/>
  <c r="G87" i="1"/>
  <c r="U88" i="1"/>
  <c r="Q88" i="1" l="1"/>
  <c r="R87" i="1"/>
  <c r="Q87" i="1"/>
  <c r="R88" i="1" l="1"/>
  <c r="F92" i="1" l="1"/>
  <c r="N89" i="1" l="1"/>
  <c r="L89" i="1" s="1"/>
  <c r="E89" i="1"/>
  <c r="C89" i="1" s="1"/>
  <c r="F89" i="1"/>
  <c r="K89" i="1"/>
  <c r="I89" i="1" s="1"/>
  <c r="K90" i="1"/>
  <c r="N90" i="1"/>
  <c r="E90" i="1"/>
  <c r="C90" i="1" s="1"/>
  <c r="F90" i="1"/>
  <c r="H89" i="1" l="1"/>
  <c r="U89" i="1" s="1"/>
  <c r="H90" i="1"/>
  <c r="P90" i="1" s="1"/>
  <c r="L90" i="1"/>
  <c r="W90" i="1" s="1"/>
  <c r="I90" i="1"/>
  <c r="U90" i="1" s="1"/>
  <c r="R90" i="1" l="1"/>
  <c r="Q90" i="1"/>
  <c r="G90" i="1"/>
  <c r="G89" i="1"/>
  <c r="P89" i="1"/>
  <c r="W89" i="1"/>
  <c r="R89" i="1" l="1"/>
  <c r="Q89" i="1"/>
  <c r="P92" i="1" l="1"/>
  <c r="R92" i="1"/>
  <c r="U92" i="1"/>
  <c r="W92" i="1"/>
  <c r="K91" i="1" l="1"/>
  <c r="N91" i="1"/>
  <c r="L91" i="1" s="1"/>
  <c r="E91" i="1"/>
  <c r="C91" i="1"/>
  <c r="F91" i="1"/>
  <c r="F41" i="1" s="1"/>
  <c r="I91" i="1" l="1"/>
  <c r="H91" i="1"/>
  <c r="G91" i="1" l="1"/>
  <c r="U91" i="1"/>
  <c r="U41" i="1" s="1"/>
  <c r="W91" i="1"/>
  <c r="W41" i="1" s="1"/>
  <c r="P91" i="1"/>
  <c r="R91" i="1" l="1"/>
  <c r="R41" i="1" s="1"/>
  <c r="Q91" i="1"/>
  <c r="Q142" i="1" l="1"/>
  <c r="Q94" i="1"/>
  <c r="Q248" i="1"/>
  <c r="Q186" i="1"/>
  <c r="Q288" i="1"/>
  <c r="Q189" i="1"/>
  <c r="Q264" i="1"/>
  <c r="Q162" i="1"/>
  <c r="Q292" i="1"/>
  <c r="Q280" i="1"/>
  <c r="Q180" i="1"/>
  <c r="Q221" i="1"/>
  <c r="Q206" i="1"/>
  <c r="Q268" i="1"/>
  <c r="Q165" i="1"/>
  <c r="Q255" i="1"/>
  <c r="Q191" i="1"/>
  <c r="Q291" i="1"/>
  <c r="Q227" i="1"/>
  <c r="Q163" i="1"/>
  <c r="Q233" i="1"/>
  <c r="Q169" i="1"/>
  <c r="Q140" i="1"/>
  <c r="Q132" i="1"/>
  <c r="Q124" i="1"/>
  <c r="Q116" i="1"/>
  <c r="Q108" i="1"/>
  <c r="Q100" i="1"/>
  <c r="Q274" i="1"/>
  <c r="Q210" i="1"/>
  <c r="Q277" i="1"/>
  <c r="Q176" i="1"/>
  <c r="Q252" i="1"/>
  <c r="Q146" i="1"/>
  <c r="Q270" i="1"/>
  <c r="Q173" i="1"/>
  <c r="Q285" i="1"/>
  <c r="Q273" i="1"/>
  <c r="Q172" i="1"/>
  <c r="Q266" i="1"/>
  <c r="Q164" i="1"/>
  <c r="Q238" i="1"/>
  <c r="Q184" i="1"/>
  <c r="Q245" i="1"/>
  <c r="Q256" i="1"/>
  <c r="Q150" i="1"/>
  <c r="Q170" i="1"/>
  <c r="Q181" i="1"/>
  <c r="Q242" i="1"/>
  <c r="Q303" i="1"/>
  <c r="Q239" i="1"/>
  <c r="Q175" i="1"/>
  <c r="Q275" i="1"/>
  <c r="Q211" i="1"/>
  <c r="Q147" i="1"/>
  <c r="Q217" i="1"/>
  <c r="Q153" i="1"/>
  <c r="Q138" i="1"/>
  <c r="Q130" i="1"/>
  <c r="Q122" i="1"/>
  <c r="Q114" i="1"/>
  <c r="Q106" i="1"/>
  <c r="Q98" i="1"/>
  <c r="Q158" i="1"/>
  <c r="Q224" i="1"/>
  <c r="Q306" i="1"/>
  <c r="Q92" i="1"/>
  <c r="G92" i="1" s="1"/>
  <c r="H92" i="1" s="1"/>
  <c r="Q253" i="1"/>
  <c r="Q148" i="1"/>
  <c r="Q226" i="1"/>
  <c r="Q304" i="1"/>
  <c r="Q220" i="1"/>
  <c r="Q244" i="1"/>
  <c r="Q197" i="1"/>
  <c r="Q311" i="1"/>
  <c r="Q154" i="1"/>
  <c r="Q229" i="1"/>
  <c r="Q295" i="1"/>
  <c r="Q231" i="1"/>
  <c r="Q167" i="1"/>
  <c r="Q267" i="1"/>
  <c r="Q203" i="1"/>
  <c r="Q93" i="1"/>
  <c r="Q209" i="1"/>
  <c r="Q145" i="1"/>
  <c r="Q137" i="1"/>
  <c r="Q129" i="1"/>
  <c r="Q121" i="1"/>
  <c r="Q113" i="1"/>
  <c r="Q105" i="1"/>
  <c r="Q97" i="1"/>
  <c r="Q294" i="1"/>
  <c r="Q222" i="1"/>
  <c r="Q212" i="1"/>
  <c r="Q282" i="1"/>
  <c r="Q240" i="1"/>
  <c r="Q307" i="1"/>
  <c r="Q213" i="1"/>
  <c r="Q260" i="1"/>
  <c r="Q168" i="1"/>
  <c r="Q230" i="1"/>
  <c r="Q157" i="1"/>
  <c r="Q302" i="1"/>
  <c r="Q309" i="1"/>
  <c r="Q216" i="1"/>
  <c r="Q287" i="1"/>
  <c r="Q223" i="1"/>
  <c r="Q159" i="1"/>
  <c r="Q259" i="1"/>
  <c r="Q195" i="1"/>
  <c r="Q265" i="1"/>
  <c r="Q201" i="1"/>
  <c r="Q160" i="1"/>
  <c r="Q136" i="1"/>
  <c r="Q128" i="1"/>
  <c r="Q120" i="1"/>
  <c r="Q112" i="1"/>
  <c r="Q104" i="1"/>
  <c r="Q96" i="1"/>
  <c r="Q237" i="1"/>
  <c r="Q262" i="1"/>
  <c r="Q305" i="1"/>
  <c r="Q246" i="1"/>
  <c r="Q228" i="1"/>
  <c r="Q297" i="1"/>
  <c r="Q200" i="1"/>
  <c r="Q208" i="1"/>
  <c r="Q310" i="1"/>
  <c r="Q218" i="1"/>
  <c r="Q293" i="1"/>
  <c r="Q281" i="1"/>
  <c r="Q300" i="1"/>
  <c r="Q204" i="1"/>
  <c r="Q279" i="1"/>
  <c r="Q215" i="1"/>
  <c r="Q151" i="1"/>
  <c r="Q251" i="1"/>
  <c r="Q187" i="1"/>
  <c r="Q257" i="1"/>
  <c r="Q193" i="1"/>
  <c r="Q152" i="1"/>
  <c r="Q135" i="1"/>
  <c r="Q127" i="1"/>
  <c r="Q119" i="1"/>
  <c r="Q111" i="1"/>
  <c r="Q103" i="1"/>
  <c r="Q95" i="1"/>
  <c r="Q284" i="1"/>
  <c r="Q261" i="1"/>
  <c r="Q296" i="1"/>
  <c r="Q308" i="1"/>
  <c r="Q214" i="1"/>
  <c r="Q286" i="1"/>
  <c r="Q188" i="1"/>
  <c r="Q182" i="1"/>
  <c r="Q301" i="1"/>
  <c r="Q205" i="1"/>
  <c r="Q272" i="1"/>
  <c r="Q258" i="1"/>
  <c r="Q289" i="1"/>
  <c r="Q190" i="1"/>
  <c r="Q271" i="1"/>
  <c r="Q207" i="1"/>
  <c r="Q143" i="1"/>
  <c r="Q243" i="1"/>
  <c r="Q179" i="1"/>
  <c r="Q249" i="1"/>
  <c r="Q185" i="1"/>
  <c r="Q144" i="1"/>
  <c r="Q134" i="1"/>
  <c r="Q126" i="1"/>
  <c r="Q118" i="1"/>
  <c r="Q110" i="1"/>
  <c r="Q102" i="1"/>
  <c r="Q236" i="1"/>
  <c r="Q198" i="1"/>
  <c r="Q250" i="1"/>
  <c r="Q298" i="1"/>
  <c r="Q202" i="1"/>
  <c r="Q276" i="1"/>
  <c r="Q174" i="1"/>
  <c r="Q156" i="1"/>
  <c r="Q290" i="1"/>
  <c r="Q192" i="1"/>
  <c r="Q234" i="1"/>
  <c r="Q232" i="1"/>
  <c r="Q278" i="1"/>
  <c r="Q178" i="1"/>
  <c r="Q263" i="1"/>
  <c r="Q199" i="1"/>
  <c r="Q299" i="1"/>
  <c r="Q235" i="1"/>
  <c r="Q171" i="1"/>
  <c r="Q241" i="1"/>
  <c r="Q177" i="1"/>
  <c r="Q141" i="1"/>
  <c r="Q133" i="1"/>
  <c r="Q125" i="1"/>
  <c r="Q117" i="1"/>
  <c r="Q109" i="1"/>
  <c r="Q101" i="1"/>
  <c r="Q269" i="1"/>
  <c r="Q283" i="1"/>
  <c r="Q115" i="1"/>
  <c r="Q166" i="1"/>
  <c r="Q219" i="1"/>
  <c r="Q107" i="1"/>
  <c r="Q196" i="1"/>
  <c r="Q155" i="1"/>
  <c r="Q99" i="1"/>
  <c r="Q194" i="1"/>
  <c r="Q225" i="1"/>
  <c r="Q254" i="1"/>
  <c r="Q161" i="1"/>
  <c r="Q149" i="1"/>
  <c r="Q139" i="1"/>
  <c r="Q183" i="1"/>
  <c r="Q123" i="1"/>
  <c r="Q247" i="1"/>
  <c r="Q131" i="1"/>
  <c r="L92" i="1" l="1"/>
  <c r="N92" i="1" s="1"/>
  <c r="I92" i="1"/>
  <c r="K92" i="1" s="1"/>
  <c r="E92" i="1" l="1"/>
  <c r="C92" i="1" l="1"/>
  <c r="G93" i="1"/>
  <c r="H93" i="1" s="1"/>
  <c r="L93" i="1" l="1"/>
  <c r="N93" i="1" s="1"/>
  <c r="I93" i="1"/>
  <c r="K93" i="1" s="1"/>
  <c r="E93" i="1" l="1"/>
  <c r="C93" i="1" l="1"/>
  <c r="G94" i="1"/>
  <c r="H94" i="1" s="1"/>
  <c r="I94" i="1" l="1"/>
  <c r="K94" i="1" s="1"/>
  <c r="L94" i="1"/>
  <c r="N94" i="1" s="1"/>
  <c r="E94" i="1" l="1"/>
  <c r="C94" i="1" l="1"/>
  <c r="G95" i="1"/>
  <c r="H95" i="1" s="1"/>
  <c r="L95" i="1" l="1"/>
  <c r="N95" i="1" s="1"/>
  <c r="I95" i="1"/>
  <c r="K95" i="1" s="1"/>
  <c r="E95" i="1" l="1"/>
  <c r="C95" i="1" l="1"/>
  <c r="G96" i="1"/>
  <c r="H96" i="1" s="1"/>
  <c r="L96" i="1" l="1"/>
  <c r="N96" i="1" s="1"/>
  <c r="I96" i="1"/>
  <c r="K96" i="1" s="1"/>
  <c r="E96" i="1" l="1"/>
  <c r="C96" i="1" l="1"/>
  <c r="G97" i="1"/>
  <c r="H97" i="1" s="1"/>
  <c r="L97" i="1" l="1"/>
  <c r="N97" i="1" s="1"/>
  <c r="I97" i="1"/>
  <c r="K97" i="1" s="1"/>
  <c r="E97" i="1" l="1"/>
  <c r="C97" i="1" l="1"/>
  <c r="G98" i="1"/>
  <c r="H98" i="1" s="1"/>
  <c r="L98" i="1" l="1"/>
  <c r="N98" i="1" s="1"/>
  <c r="I98" i="1"/>
  <c r="K98" i="1" s="1"/>
  <c r="E98" i="1" l="1"/>
  <c r="C98" i="1" l="1"/>
  <c r="G99" i="1"/>
  <c r="H99" i="1" s="1"/>
  <c r="L99" i="1" l="1"/>
  <c r="N99" i="1" s="1"/>
  <c r="I99" i="1"/>
  <c r="K99" i="1" s="1"/>
  <c r="E99" i="1" l="1"/>
  <c r="C99" i="1" l="1"/>
  <c r="G100" i="1"/>
  <c r="H100" i="1" s="1"/>
  <c r="L100" i="1" l="1"/>
  <c r="N100" i="1" s="1"/>
  <c r="I100" i="1"/>
  <c r="K100" i="1" s="1"/>
  <c r="E100" i="1" l="1"/>
  <c r="C100" i="1" l="1"/>
  <c r="G101" i="1"/>
  <c r="H101" i="1" s="1"/>
  <c r="I101" i="1" l="1"/>
  <c r="K101" i="1" s="1"/>
  <c r="L101" i="1"/>
  <c r="N101" i="1" s="1"/>
  <c r="E101" i="1" l="1"/>
  <c r="C101" i="1" l="1"/>
  <c r="G102" i="1"/>
  <c r="H102" i="1" s="1"/>
  <c r="L102" i="1" l="1"/>
  <c r="N102" i="1" s="1"/>
  <c r="I102" i="1"/>
  <c r="K102" i="1" s="1"/>
  <c r="E102" i="1" l="1"/>
  <c r="C102" i="1" l="1"/>
  <c r="G103" i="1"/>
  <c r="H103" i="1" s="1"/>
  <c r="L103" i="1" l="1"/>
  <c r="N103" i="1" s="1"/>
  <c r="I103" i="1"/>
  <c r="K103" i="1" s="1"/>
  <c r="E103" i="1" l="1"/>
  <c r="C103" i="1" l="1"/>
  <c r="G104" i="1"/>
  <c r="H104" i="1" s="1"/>
  <c r="L104" i="1" l="1"/>
  <c r="N104" i="1" s="1"/>
  <c r="I104" i="1"/>
  <c r="K104" i="1" s="1"/>
  <c r="E104" i="1" s="1"/>
  <c r="C104" i="1" l="1"/>
  <c r="G105" i="1"/>
  <c r="H105" i="1" s="1"/>
  <c r="I105" i="1" l="1"/>
  <c r="K105" i="1" s="1"/>
  <c r="L105" i="1"/>
  <c r="N105" i="1" s="1"/>
  <c r="E105" i="1" l="1"/>
  <c r="C105" i="1" l="1"/>
  <c r="G106" i="1"/>
  <c r="H106" i="1" s="1"/>
  <c r="I106" i="1" l="1"/>
  <c r="K106" i="1" s="1"/>
  <c r="L106" i="1"/>
  <c r="N106" i="1" s="1"/>
  <c r="E106" i="1" l="1"/>
  <c r="C106" i="1" l="1"/>
  <c r="G107" i="1"/>
  <c r="H107" i="1" s="1"/>
  <c r="I107" i="1" l="1"/>
  <c r="K107" i="1" s="1"/>
  <c r="L107" i="1"/>
  <c r="N107" i="1" s="1"/>
  <c r="E107" i="1" l="1"/>
  <c r="C107" i="1" l="1"/>
  <c r="G108" i="1"/>
  <c r="H108" i="1" s="1"/>
  <c r="L108" i="1" l="1"/>
  <c r="N108" i="1" s="1"/>
  <c r="I108" i="1"/>
  <c r="K108" i="1" s="1"/>
  <c r="E108" i="1" l="1"/>
  <c r="C108" i="1" l="1"/>
  <c r="G109" i="1"/>
  <c r="H109" i="1" s="1"/>
  <c r="I109" i="1" l="1"/>
  <c r="K109" i="1" s="1"/>
  <c r="L109" i="1"/>
  <c r="N109" i="1" s="1"/>
  <c r="E109" i="1" l="1"/>
  <c r="C109" i="1" l="1"/>
  <c r="G110" i="1"/>
  <c r="H110" i="1" s="1"/>
  <c r="L110" i="1" l="1"/>
  <c r="N110" i="1" s="1"/>
  <c r="I110" i="1"/>
  <c r="K110" i="1" s="1"/>
  <c r="E110" i="1" l="1"/>
  <c r="C110" i="1" l="1"/>
  <c r="G111" i="1"/>
  <c r="H111" i="1" s="1"/>
  <c r="I111" i="1" l="1"/>
  <c r="K111" i="1" s="1"/>
  <c r="L111" i="1"/>
  <c r="N111" i="1" s="1"/>
  <c r="E111" i="1" l="1"/>
  <c r="C111" i="1" l="1"/>
  <c r="G112" i="1"/>
  <c r="H112" i="1" s="1"/>
  <c r="I112" i="1" l="1"/>
  <c r="K112" i="1" s="1"/>
  <c r="L112" i="1"/>
  <c r="N112" i="1" s="1"/>
  <c r="E112" i="1" l="1"/>
  <c r="C112" i="1" l="1"/>
  <c r="G113" i="1"/>
  <c r="H113" i="1" s="1"/>
  <c r="I113" i="1" l="1"/>
  <c r="K113" i="1" s="1"/>
  <c r="L113" i="1"/>
  <c r="N113" i="1" s="1"/>
  <c r="E113" i="1" l="1"/>
  <c r="C113" i="1" l="1"/>
  <c r="G114" i="1"/>
  <c r="H114" i="1" s="1"/>
  <c r="I114" i="1" l="1"/>
  <c r="K114" i="1" s="1"/>
  <c r="L114" i="1"/>
  <c r="N114" i="1" s="1"/>
  <c r="E114" i="1" l="1"/>
  <c r="C114" i="1" l="1"/>
  <c r="G115" i="1"/>
  <c r="H115" i="1" s="1"/>
  <c r="I115" i="1" l="1"/>
  <c r="K115" i="1" s="1"/>
  <c r="L115" i="1"/>
  <c r="N115" i="1" s="1"/>
  <c r="E115" i="1" l="1"/>
  <c r="C115" i="1" l="1"/>
  <c r="G116" i="1"/>
  <c r="H116" i="1" s="1"/>
  <c r="L116" i="1" l="1"/>
  <c r="N116" i="1" s="1"/>
  <c r="I116" i="1"/>
  <c r="K116" i="1" s="1"/>
  <c r="E116" i="1" l="1"/>
  <c r="C116" i="1" l="1"/>
  <c r="G117" i="1"/>
  <c r="H117" i="1" s="1"/>
  <c r="I117" i="1" l="1"/>
  <c r="K117" i="1" s="1"/>
  <c r="L117" i="1"/>
  <c r="N117" i="1" s="1"/>
  <c r="E117" i="1" l="1"/>
  <c r="C117" i="1" l="1"/>
  <c r="G118" i="1"/>
  <c r="H118" i="1" s="1"/>
  <c r="I118" i="1" l="1"/>
  <c r="K118" i="1" s="1"/>
  <c r="L118" i="1"/>
  <c r="N118" i="1" s="1"/>
  <c r="E118" i="1" l="1"/>
  <c r="C118" i="1" l="1"/>
  <c r="G119" i="1"/>
  <c r="H119" i="1" s="1"/>
  <c r="I119" i="1" l="1"/>
  <c r="K119" i="1" s="1"/>
  <c r="L119" i="1"/>
  <c r="N119" i="1" s="1"/>
  <c r="E119" i="1" l="1"/>
  <c r="C119" i="1" l="1"/>
  <c r="G120" i="1"/>
  <c r="H120" i="1" s="1"/>
  <c r="I120" i="1" l="1"/>
  <c r="K120" i="1" s="1"/>
  <c r="L120" i="1"/>
  <c r="N120" i="1" s="1"/>
  <c r="E120" i="1" l="1"/>
  <c r="C120" i="1" l="1"/>
  <c r="G121" i="1"/>
  <c r="H121" i="1" s="1"/>
  <c r="I121" i="1" l="1"/>
  <c r="K121" i="1" s="1"/>
  <c r="L121" i="1"/>
  <c r="N121" i="1" s="1"/>
  <c r="E121" i="1" l="1"/>
  <c r="C121" i="1" l="1"/>
  <c r="G122" i="1"/>
  <c r="H122" i="1" s="1"/>
  <c r="L122" i="1" l="1"/>
  <c r="N122" i="1" s="1"/>
  <c r="I122" i="1"/>
  <c r="K122" i="1" s="1"/>
  <c r="E122" i="1" l="1"/>
  <c r="C122" i="1" l="1"/>
  <c r="G123" i="1"/>
  <c r="H123" i="1" s="1"/>
  <c r="I123" i="1" l="1"/>
  <c r="K123" i="1" s="1"/>
  <c r="L123" i="1"/>
  <c r="N123" i="1" s="1"/>
  <c r="E123" i="1" l="1"/>
  <c r="C123" i="1" l="1"/>
  <c r="G124" i="1"/>
  <c r="H124" i="1" s="1"/>
  <c r="I124" i="1" l="1"/>
  <c r="K124" i="1" s="1"/>
  <c r="L124" i="1"/>
  <c r="N124" i="1" s="1"/>
  <c r="E124" i="1" l="1"/>
  <c r="C124" i="1" l="1"/>
  <c r="G125" i="1"/>
  <c r="H125" i="1" s="1"/>
  <c r="L125" i="1" l="1"/>
  <c r="N125" i="1" s="1"/>
  <c r="I125" i="1"/>
  <c r="K125" i="1" s="1"/>
  <c r="E125" i="1" l="1"/>
  <c r="C125" i="1" l="1"/>
  <c r="G126" i="1"/>
  <c r="H126" i="1" s="1"/>
  <c r="L126" i="1" l="1"/>
  <c r="N126" i="1" s="1"/>
  <c r="I126" i="1"/>
  <c r="K126" i="1" s="1"/>
  <c r="E126" i="1" l="1"/>
  <c r="C126" i="1" l="1"/>
  <c r="G127" i="1"/>
  <c r="H127" i="1" s="1"/>
  <c r="I127" i="1" l="1"/>
  <c r="K127" i="1" s="1"/>
  <c r="L127" i="1"/>
  <c r="N127" i="1" s="1"/>
  <c r="E127" i="1" l="1"/>
  <c r="C127" i="1" l="1"/>
  <c r="G128" i="1"/>
  <c r="H128" i="1" s="1"/>
  <c r="I128" i="1" l="1"/>
  <c r="K128" i="1" s="1"/>
  <c r="L128" i="1"/>
  <c r="N128" i="1" s="1"/>
  <c r="E128" i="1" l="1"/>
  <c r="C128" i="1" l="1"/>
  <c r="G129" i="1"/>
  <c r="H129" i="1" s="1"/>
  <c r="L129" i="1" l="1"/>
  <c r="N129" i="1" s="1"/>
  <c r="I129" i="1"/>
  <c r="K129" i="1" s="1"/>
  <c r="E129" i="1" l="1"/>
  <c r="C129" i="1" l="1"/>
  <c r="G130" i="1"/>
  <c r="H130" i="1" s="1"/>
  <c r="L130" i="1" l="1"/>
  <c r="N130" i="1" s="1"/>
  <c r="I130" i="1"/>
  <c r="K130" i="1" s="1"/>
  <c r="E130" i="1" l="1"/>
  <c r="C130" i="1" l="1"/>
  <c r="G131" i="1"/>
  <c r="H131" i="1" s="1"/>
  <c r="L131" i="1" l="1"/>
  <c r="N131" i="1" s="1"/>
  <c r="I131" i="1"/>
  <c r="K131" i="1" s="1"/>
  <c r="E131" i="1" l="1"/>
  <c r="C131" i="1" l="1"/>
  <c r="G132" i="1"/>
  <c r="H132" i="1" s="1"/>
  <c r="L132" i="1" l="1"/>
  <c r="N132" i="1" s="1"/>
  <c r="I132" i="1"/>
  <c r="K132" i="1" s="1"/>
  <c r="E132" i="1" l="1"/>
  <c r="C132" i="1" l="1"/>
  <c r="G133" i="1"/>
  <c r="H133" i="1" s="1"/>
  <c r="I133" i="1" l="1"/>
  <c r="K133" i="1" s="1"/>
  <c r="L133" i="1"/>
  <c r="N133" i="1" s="1"/>
  <c r="E133" i="1" l="1"/>
  <c r="C133" i="1" l="1"/>
  <c r="G134" i="1"/>
  <c r="H134" i="1" s="1"/>
  <c r="I134" i="1" l="1"/>
  <c r="K134" i="1" s="1"/>
  <c r="L134" i="1"/>
  <c r="N134" i="1" s="1"/>
  <c r="E134" i="1" l="1"/>
  <c r="C134" i="1" l="1"/>
  <c r="G135" i="1"/>
  <c r="H135" i="1" s="1"/>
  <c r="L135" i="1" l="1"/>
  <c r="N135" i="1" s="1"/>
  <c r="I135" i="1"/>
  <c r="K135" i="1" s="1"/>
  <c r="E135" i="1" l="1"/>
  <c r="C135" i="1" l="1"/>
  <c r="G136" i="1"/>
  <c r="H136" i="1" s="1"/>
  <c r="L136" i="1" l="1"/>
  <c r="N136" i="1" s="1"/>
  <c r="I136" i="1"/>
  <c r="K136" i="1" s="1"/>
  <c r="E136" i="1" l="1"/>
  <c r="C136" i="1" l="1"/>
  <c r="G137" i="1"/>
  <c r="H137" i="1" s="1"/>
  <c r="L137" i="1" l="1"/>
  <c r="N137" i="1" s="1"/>
  <c r="I137" i="1"/>
  <c r="K137" i="1" s="1"/>
  <c r="E137" i="1" l="1"/>
  <c r="C137" i="1" l="1"/>
  <c r="G138" i="1"/>
  <c r="H138" i="1" s="1"/>
  <c r="L138" i="1" l="1"/>
  <c r="N138" i="1" s="1"/>
  <c r="I138" i="1"/>
  <c r="K138" i="1" s="1"/>
  <c r="E138" i="1" l="1"/>
  <c r="C138" i="1" l="1"/>
  <c r="G139" i="1"/>
  <c r="H139" i="1" s="1"/>
  <c r="L139" i="1" l="1"/>
  <c r="N139" i="1" s="1"/>
  <c r="I139" i="1"/>
  <c r="K139" i="1" s="1"/>
  <c r="E139" i="1" l="1"/>
  <c r="C139" i="1" l="1"/>
  <c r="G140" i="1"/>
  <c r="H140" i="1" s="1"/>
  <c r="L140" i="1" l="1"/>
  <c r="N140" i="1" s="1"/>
  <c r="I140" i="1"/>
  <c r="K140" i="1" s="1"/>
  <c r="E140" i="1" l="1"/>
  <c r="C140" i="1" l="1"/>
  <c r="G141" i="1"/>
  <c r="H141" i="1" s="1"/>
  <c r="L141" i="1" l="1"/>
  <c r="N141" i="1" s="1"/>
  <c r="I141" i="1"/>
  <c r="K141" i="1" s="1"/>
  <c r="E141" i="1" l="1"/>
  <c r="C141" i="1" l="1"/>
  <c r="G142" i="1"/>
  <c r="H142" i="1" s="1"/>
  <c r="L142" i="1" l="1"/>
  <c r="N142" i="1" s="1"/>
  <c r="I142" i="1"/>
  <c r="K142" i="1" s="1"/>
  <c r="E142" i="1" l="1"/>
  <c r="C142" i="1" l="1"/>
  <c r="G143" i="1"/>
  <c r="H143" i="1" s="1"/>
  <c r="L143" i="1" l="1"/>
  <c r="N143" i="1" s="1"/>
  <c r="I143" i="1"/>
  <c r="K143" i="1" s="1"/>
  <c r="E143" i="1" l="1"/>
  <c r="C143" i="1" l="1"/>
  <c r="G144" i="1"/>
  <c r="H144" i="1" s="1"/>
  <c r="I144" i="1" l="1"/>
  <c r="K144" i="1" s="1"/>
  <c r="L144" i="1"/>
  <c r="N144" i="1" s="1"/>
  <c r="E144" i="1" l="1"/>
  <c r="C144" i="1" l="1"/>
  <c r="G145" i="1"/>
  <c r="H145" i="1" s="1"/>
  <c r="L145" i="1" l="1"/>
  <c r="N145" i="1" s="1"/>
  <c r="I145" i="1"/>
  <c r="K145" i="1" s="1"/>
  <c r="E145" i="1" l="1"/>
  <c r="C145" i="1" l="1"/>
  <c r="G146" i="1"/>
  <c r="H146" i="1" s="1"/>
  <c r="L146" i="1" l="1"/>
  <c r="N146" i="1" s="1"/>
  <c r="I146" i="1"/>
  <c r="K146" i="1" s="1"/>
  <c r="E146" i="1" l="1"/>
  <c r="C146" i="1" l="1"/>
  <c r="G147" i="1"/>
  <c r="H147" i="1" s="1"/>
  <c r="I147" i="1" l="1"/>
  <c r="K147" i="1" s="1"/>
  <c r="L147" i="1"/>
  <c r="N147" i="1" s="1"/>
  <c r="E147" i="1" l="1"/>
  <c r="C147" i="1" l="1"/>
  <c r="G148" i="1"/>
  <c r="H148" i="1" s="1"/>
  <c r="I148" i="1" l="1"/>
  <c r="K148" i="1" s="1"/>
  <c r="L148" i="1"/>
  <c r="N148" i="1" s="1"/>
  <c r="E148" i="1" l="1"/>
  <c r="C148" i="1" l="1"/>
  <c r="G149" i="1"/>
  <c r="H149" i="1" s="1"/>
  <c r="L149" i="1" l="1"/>
  <c r="N149" i="1" s="1"/>
  <c r="I149" i="1"/>
  <c r="K149" i="1" s="1"/>
  <c r="E149" i="1" l="1"/>
  <c r="C149" i="1" l="1"/>
  <c r="G150" i="1"/>
  <c r="H150" i="1" s="1"/>
  <c r="L150" i="1" l="1"/>
  <c r="N150" i="1" s="1"/>
  <c r="I150" i="1"/>
  <c r="K150" i="1" s="1"/>
  <c r="E150" i="1" l="1"/>
  <c r="C150" i="1" l="1"/>
  <c r="G151" i="1"/>
  <c r="H151" i="1" s="1"/>
  <c r="L151" i="1" l="1"/>
  <c r="N151" i="1" s="1"/>
  <c r="I151" i="1"/>
  <c r="K151" i="1" s="1"/>
  <c r="E151" i="1" l="1"/>
  <c r="C151" i="1" l="1"/>
  <c r="G152" i="1"/>
  <c r="H152" i="1" s="1"/>
  <c r="L152" i="1" l="1"/>
  <c r="N152" i="1" s="1"/>
  <c r="I152" i="1"/>
  <c r="K152" i="1" s="1"/>
  <c r="E152" i="1" l="1"/>
  <c r="C152" i="1" l="1"/>
  <c r="G153" i="1"/>
  <c r="H153" i="1" s="1"/>
  <c r="I153" i="1" l="1"/>
  <c r="K153" i="1" s="1"/>
  <c r="L153" i="1"/>
  <c r="N153" i="1" s="1"/>
  <c r="E153" i="1" l="1"/>
  <c r="C153" i="1" l="1"/>
  <c r="G154" i="1"/>
  <c r="H154" i="1" s="1"/>
  <c r="I154" i="1" l="1"/>
  <c r="K154" i="1" s="1"/>
  <c r="L154" i="1"/>
  <c r="N154" i="1" s="1"/>
  <c r="E154" i="1" l="1"/>
  <c r="C154" i="1" l="1"/>
  <c r="G155" i="1"/>
  <c r="H155" i="1" s="1"/>
  <c r="L155" i="1" l="1"/>
  <c r="N155" i="1" s="1"/>
  <c r="I155" i="1"/>
  <c r="K155" i="1" s="1"/>
  <c r="E155" i="1" l="1"/>
  <c r="C155" i="1" l="1"/>
  <c r="G156" i="1"/>
  <c r="H156" i="1" s="1"/>
  <c r="L156" i="1" l="1"/>
  <c r="N156" i="1" s="1"/>
  <c r="I156" i="1"/>
  <c r="K156" i="1" s="1"/>
  <c r="E156" i="1" l="1"/>
  <c r="C156" i="1" l="1"/>
  <c r="G157" i="1"/>
  <c r="H157" i="1" s="1"/>
  <c r="L157" i="1" l="1"/>
  <c r="N157" i="1" s="1"/>
  <c r="I157" i="1"/>
  <c r="K157" i="1" s="1"/>
  <c r="E157" i="1" l="1"/>
  <c r="C157" i="1" l="1"/>
  <c r="G158" i="1"/>
  <c r="H158" i="1" s="1"/>
  <c r="I158" i="1" l="1"/>
  <c r="K158" i="1" s="1"/>
  <c r="L158" i="1"/>
  <c r="N158" i="1" s="1"/>
  <c r="E158" i="1" l="1"/>
  <c r="C158" i="1" l="1"/>
  <c r="G159" i="1"/>
  <c r="H159" i="1" s="1"/>
  <c r="L159" i="1" l="1"/>
  <c r="N159" i="1" s="1"/>
  <c r="I159" i="1"/>
  <c r="K159" i="1" s="1"/>
  <c r="E159" i="1" l="1"/>
  <c r="C159" i="1" l="1"/>
  <c r="G160" i="1"/>
  <c r="H160" i="1" s="1"/>
  <c r="I160" i="1" l="1"/>
  <c r="K160" i="1" s="1"/>
  <c r="L160" i="1"/>
  <c r="N160" i="1" s="1"/>
  <c r="E160" i="1" l="1"/>
  <c r="C160" i="1" l="1"/>
  <c r="G161" i="1"/>
  <c r="H161" i="1" s="1"/>
  <c r="I161" i="1" l="1"/>
  <c r="K161" i="1" s="1"/>
  <c r="L161" i="1"/>
  <c r="N161" i="1" s="1"/>
  <c r="E161" i="1" l="1"/>
  <c r="C161" i="1" l="1"/>
  <c r="G162" i="1"/>
  <c r="H162" i="1" s="1"/>
  <c r="I162" i="1" l="1"/>
  <c r="K162" i="1" s="1"/>
  <c r="L162" i="1"/>
  <c r="N162" i="1" s="1"/>
  <c r="E162" i="1" l="1"/>
  <c r="C162" i="1" l="1"/>
  <c r="G163" i="1"/>
  <c r="H163" i="1" s="1"/>
  <c r="L163" i="1" l="1"/>
  <c r="N163" i="1" s="1"/>
  <c r="I163" i="1"/>
  <c r="K163" i="1" s="1"/>
  <c r="E163" i="1" l="1"/>
  <c r="C163" i="1" l="1"/>
  <c r="G164" i="1"/>
  <c r="H164" i="1" s="1"/>
  <c r="L164" i="1" l="1"/>
  <c r="N164" i="1" s="1"/>
  <c r="I164" i="1"/>
  <c r="K164" i="1" s="1"/>
  <c r="E164" i="1" l="1"/>
  <c r="C164" i="1" l="1"/>
  <c r="G165" i="1"/>
  <c r="H165" i="1" s="1"/>
  <c r="L165" i="1" l="1"/>
  <c r="N165" i="1" s="1"/>
  <c r="I165" i="1"/>
  <c r="K165" i="1" s="1"/>
  <c r="E165" i="1" l="1"/>
  <c r="C165" i="1" l="1"/>
  <c r="G166" i="1"/>
  <c r="H166" i="1" s="1"/>
  <c r="I166" i="1" l="1"/>
  <c r="K166" i="1" s="1"/>
  <c r="L166" i="1"/>
  <c r="N166" i="1" s="1"/>
  <c r="E166" i="1" l="1"/>
  <c r="C166" i="1" l="1"/>
  <c r="G167" i="1"/>
  <c r="H167" i="1" s="1"/>
  <c r="L167" i="1" l="1"/>
  <c r="N167" i="1" s="1"/>
  <c r="I167" i="1"/>
  <c r="K167" i="1" s="1"/>
  <c r="E167" i="1" l="1"/>
  <c r="C167" i="1" l="1"/>
  <c r="G168" i="1"/>
  <c r="H168" i="1" s="1"/>
  <c r="I168" i="1" l="1"/>
  <c r="K168" i="1" s="1"/>
  <c r="L168" i="1"/>
  <c r="N168" i="1" s="1"/>
  <c r="E168" i="1" l="1"/>
  <c r="C168" i="1" l="1"/>
  <c r="G169" i="1"/>
  <c r="H169" i="1" s="1"/>
  <c r="L169" i="1" l="1"/>
  <c r="N169" i="1" s="1"/>
  <c r="I169" i="1"/>
  <c r="K169" i="1" s="1"/>
  <c r="E169" i="1" l="1"/>
  <c r="C169" i="1" l="1"/>
  <c r="G170" i="1"/>
  <c r="H170" i="1" s="1"/>
  <c r="I170" i="1" l="1"/>
  <c r="K170" i="1" s="1"/>
  <c r="L170" i="1"/>
  <c r="N170" i="1" s="1"/>
  <c r="E170" i="1" l="1"/>
  <c r="C170" i="1" l="1"/>
  <c r="G171" i="1"/>
  <c r="H171" i="1" s="1"/>
  <c r="L171" i="1" l="1"/>
  <c r="N171" i="1" s="1"/>
  <c r="I171" i="1"/>
  <c r="K171" i="1" s="1"/>
  <c r="E171" i="1" l="1"/>
  <c r="C171" i="1" l="1"/>
  <c r="G172" i="1"/>
  <c r="H172" i="1" s="1"/>
  <c r="L172" i="1" l="1"/>
  <c r="N172" i="1" s="1"/>
  <c r="I172" i="1"/>
  <c r="K172" i="1" s="1"/>
  <c r="E172" i="1" l="1"/>
  <c r="C172" i="1" l="1"/>
  <c r="G173" i="1"/>
  <c r="H173" i="1" s="1"/>
  <c r="L173" i="1" l="1"/>
  <c r="N173" i="1" s="1"/>
  <c r="I173" i="1"/>
  <c r="K173" i="1" s="1"/>
  <c r="E173" i="1" l="1"/>
  <c r="C173" i="1" l="1"/>
  <c r="G174" i="1"/>
  <c r="H174" i="1" s="1"/>
  <c r="L174" i="1" l="1"/>
  <c r="N174" i="1" s="1"/>
  <c r="I174" i="1"/>
  <c r="K174" i="1" s="1"/>
  <c r="E174" i="1" l="1"/>
  <c r="C174" i="1" l="1"/>
  <c r="G175" i="1"/>
  <c r="H175" i="1" s="1"/>
  <c r="L175" i="1" l="1"/>
  <c r="N175" i="1" s="1"/>
  <c r="I175" i="1"/>
  <c r="K175" i="1" s="1"/>
  <c r="E175" i="1" l="1"/>
  <c r="C175" i="1" l="1"/>
  <c r="G176" i="1"/>
  <c r="H176" i="1" s="1"/>
  <c r="L176" i="1" l="1"/>
  <c r="N176" i="1" s="1"/>
  <c r="I176" i="1"/>
  <c r="K176" i="1" s="1"/>
  <c r="E176" i="1" l="1"/>
  <c r="C176" i="1" l="1"/>
  <c r="G177" i="1"/>
  <c r="H177" i="1" s="1"/>
  <c r="L177" i="1" l="1"/>
  <c r="N177" i="1" s="1"/>
  <c r="I177" i="1"/>
  <c r="K177" i="1" s="1"/>
  <c r="E177" i="1" l="1"/>
  <c r="C177" i="1" l="1"/>
  <c r="G178" i="1"/>
  <c r="H178" i="1" s="1"/>
  <c r="L178" i="1" l="1"/>
  <c r="N178" i="1" s="1"/>
  <c r="I178" i="1"/>
  <c r="K178" i="1" s="1"/>
  <c r="E178" i="1" l="1"/>
  <c r="C178" i="1" l="1"/>
  <c r="G179" i="1"/>
  <c r="H179" i="1" s="1"/>
  <c r="I179" i="1" l="1"/>
  <c r="K179" i="1" s="1"/>
  <c r="L179" i="1"/>
  <c r="N179" i="1" s="1"/>
  <c r="E179" i="1" l="1"/>
  <c r="C179" i="1" l="1"/>
  <c r="G180" i="1"/>
  <c r="H180" i="1" s="1"/>
  <c r="L180" i="1" l="1"/>
  <c r="N180" i="1" s="1"/>
  <c r="I180" i="1"/>
  <c r="K180" i="1" s="1"/>
  <c r="E180" i="1" l="1"/>
  <c r="C180" i="1" l="1"/>
  <c r="G181" i="1"/>
  <c r="H181" i="1" s="1"/>
  <c r="L181" i="1" l="1"/>
  <c r="N181" i="1" s="1"/>
  <c r="I181" i="1"/>
  <c r="K181" i="1" s="1"/>
  <c r="E181" i="1" l="1"/>
  <c r="C181" i="1" l="1"/>
  <c r="G182" i="1"/>
  <c r="H182" i="1" s="1"/>
  <c r="I182" i="1" l="1"/>
  <c r="K182" i="1" s="1"/>
  <c r="L182" i="1"/>
  <c r="N182" i="1" s="1"/>
  <c r="E182" i="1" l="1"/>
  <c r="C182" i="1" l="1"/>
  <c r="G183" i="1"/>
  <c r="H183" i="1" s="1"/>
  <c r="L183" i="1" l="1"/>
  <c r="N183" i="1" s="1"/>
  <c r="I183" i="1"/>
  <c r="K183" i="1" s="1"/>
  <c r="E183" i="1" l="1"/>
  <c r="C183" i="1" l="1"/>
  <c r="G184" i="1"/>
  <c r="H184" i="1" s="1"/>
  <c r="L184" i="1" l="1"/>
  <c r="N184" i="1" s="1"/>
  <c r="I184" i="1"/>
  <c r="K184" i="1" s="1"/>
  <c r="E184" i="1" l="1"/>
  <c r="C184" i="1" l="1"/>
  <c r="G185" i="1"/>
  <c r="H185" i="1" s="1"/>
  <c r="L185" i="1" l="1"/>
  <c r="N185" i="1" s="1"/>
  <c r="I185" i="1"/>
  <c r="K185" i="1" s="1"/>
  <c r="E185" i="1" l="1"/>
  <c r="C185" i="1" l="1"/>
  <c r="G186" i="1"/>
  <c r="H186" i="1" s="1"/>
  <c r="I186" i="1" l="1"/>
  <c r="K186" i="1" s="1"/>
  <c r="L186" i="1"/>
  <c r="N186" i="1" s="1"/>
  <c r="E186" i="1" l="1"/>
  <c r="C186" i="1" l="1"/>
  <c r="G187" i="1"/>
  <c r="H187" i="1" s="1"/>
  <c r="I187" i="1" l="1"/>
  <c r="K187" i="1" s="1"/>
  <c r="L187" i="1"/>
  <c r="N187" i="1" s="1"/>
  <c r="E187" i="1" l="1"/>
  <c r="C187" i="1" l="1"/>
  <c r="G188" i="1"/>
  <c r="H188" i="1" s="1"/>
  <c r="L188" i="1" l="1"/>
  <c r="N188" i="1" s="1"/>
  <c r="I188" i="1"/>
  <c r="K188" i="1" s="1"/>
  <c r="E188" i="1" l="1"/>
  <c r="C188" i="1" l="1"/>
  <c r="G189" i="1"/>
  <c r="H189" i="1" s="1"/>
  <c r="L189" i="1" l="1"/>
  <c r="N189" i="1" s="1"/>
  <c r="I189" i="1"/>
  <c r="K189" i="1" s="1"/>
  <c r="E189" i="1" l="1"/>
  <c r="C189" i="1" l="1"/>
  <c r="G190" i="1"/>
  <c r="H190" i="1" s="1"/>
  <c r="I190" i="1" l="1"/>
  <c r="K190" i="1" s="1"/>
  <c r="L190" i="1"/>
  <c r="N190" i="1" s="1"/>
  <c r="E190" i="1" l="1"/>
  <c r="C190" i="1" l="1"/>
  <c r="G191" i="1"/>
  <c r="H191" i="1" s="1"/>
  <c r="L191" i="1" l="1"/>
  <c r="N191" i="1" s="1"/>
  <c r="I191" i="1"/>
  <c r="K191" i="1" s="1"/>
  <c r="E191" i="1" l="1"/>
  <c r="C191" i="1" l="1"/>
  <c r="G192" i="1"/>
  <c r="H192" i="1" s="1"/>
  <c r="L192" i="1" l="1"/>
  <c r="N192" i="1" s="1"/>
  <c r="I192" i="1"/>
  <c r="K192" i="1" s="1"/>
  <c r="E192" i="1" l="1"/>
  <c r="C192" i="1" l="1"/>
  <c r="G193" i="1"/>
  <c r="H193" i="1" s="1"/>
  <c r="I193" i="1" l="1"/>
  <c r="K193" i="1" s="1"/>
  <c r="L193" i="1"/>
  <c r="N193" i="1" s="1"/>
  <c r="E193" i="1" l="1"/>
  <c r="C193" i="1" l="1"/>
  <c r="G194" i="1"/>
  <c r="H194" i="1" s="1"/>
  <c r="I194" i="1" l="1"/>
  <c r="K194" i="1" s="1"/>
  <c r="L194" i="1"/>
  <c r="N194" i="1" s="1"/>
  <c r="E194" i="1" l="1"/>
  <c r="C194" i="1" l="1"/>
  <c r="G195" i="1"/>
  <c r="H195" i="1" s="1"/>
  <c r="I195" i="1" l="1"/>
  <c r="K195" i="1" s="1"/>
  <c r="L195" i="1"/>
  <c r="N195" i="1" s="1"/>
  <c r="E195" i="1" l="1"/>
  <c r="C195" i="1" l="1"/>
  <c r="G196" i="1"/>
  <c r="H196" i="1" s="1"/>
  <c r="I196" i="1" l="1"/>
  <c r="K196" i="1" s="1"/>
  <c r="L196" i="1"/>
  <c r="N196" i="1" s="1"/>
  <c r="E196" i="1" l="1"/>
  <c r="C196" i="1" l="1"/>
  <c r="G197" i="1"/>
  <c r="H197" i="1" s="1"/>
  <c r="L197" i="1" l="1"/>
  <c r="N197" i="1" s="1"/>
  <c r="I197" i="1"/>
  <c r="K197" i="1" s="1"/>
  <c r="E197" i="1" l="1"/>
  <c r="C197" i="1" l="1"/>
  <c r="G198" i="1"/>
  <c r="H198" i="1" s="1"/>
  <c r="I198" i="1" l="1"/>
  <c r="K198" i="1" s="1"/>
  <c r="L198" i="1"/>
  <c r="N198" i="1" s="1"/>
  <c r="E198" i="1" l="1"/>
  <c r="C198" i="1" l="1"/>
  <c r="G199" i="1"/>
  <c r="H199" i="1" s="1"/>
  <c r="I199" i="1" l="1"/>
  <c r="K199" i="1" s="1"/>
  <c r="L199" i="1"/>
  <c r="N199" i="1" s="1"/>
  <c r="E199" i="1" l="1"/>
  <c r="C199" i="1" l="1"/>
  <c r="G200" i="1"/>
  <c r="H200" i="1" s="1"/>
  <c r="L200" i="1" l="1"/>
  <c r="N200" i="1" s="1"/>
  <c r="I200" i="1"/>
  <c r="K200" i="1" s="1"/>
  <c r="E200" i="1" l="1"/>
  <c r="C200" i="1" l="1"/>
  <c r="G201" i="1"/>
  <c r="H201" i="1" s="1"/>
  <c r="I201" i="1" l="1"/>
  <c r="K201" i="1" s="1"/>
  <c r="L201" i="1"/>
  <c r="N201" i="1" s="1"/>
  <c r="E201" i="1" l="1"/>
  <c r="C201" i="1" l="1"/>
  <c r="G202" i="1"/>
  <c r="H202" i="1" s="1"/>
  <c r="L202" i="1" l="1"/>
  <c r="N202" i="1" s="1"/>
  <c r="I202" i="1"/>
  <c r="K202" i="1" s="1"/>
  <c r="E202" i="1" l="1"/>
  <c r="C202" i="1" l="1"/>
  <c r="G203" i="1"/>
  <c r="H203" i="1" s="1"/>
  <c r="L203" i="1" l="1"/>
  <c r="N203" i="1" s="1"/>
  <c r="I203" i="1"/>
  <c r="K203" i="1" s="1"/>
  <c r="E203" i="1" l="1"/>
  <c r="C203" i="1" l="1"/>
  <c r="G204" i="1"/>
  <c r="H204" i="1" s="1"/>
  <c r="I204" i="1" l="1"/>
  <c r="K204" i="1" s="1"/>
  <c r="L204" i="1"/>
  <c r="N204" i="1" s="1"/>
  <c r="E204" i="1" l="1"/>
  <c r="C204" i="1" l="1"/>
  <c r="G205" i="1"/>
  <c r="H205" i="1" s="1"/>
  <c r="L205" i="1" l="1"/>
  <c r="N205" i="1" s="1"/>
  <c r="I205" i="1"/>
  <c r="K205" i="1" s="1"/>
  <c r="E205" i="1" l="1"/>
  <c r="C205" i="1" l="1"/>
  <c r="G206" i="1"/>
  <c r="H206" i="1" s="1"/>
  <c r="L206" i="1" l="1"/>
  <c r="N206" i="1" s="1"/>
  <c r="I206" i="1"/>
  <c r="K206" i="1" s="1"/>
  <c r="E206" i="1" l="1"/>
  <c r="C206" i="1" l="1"/>
  <c r="G207" i="1"/>
  <c r="H207" i="1" s="1"/>
  <c r="L207" i="1" l="1"/>
  <c r="N207" i="1" s="1"/>
  <c r="I207" i="1"/>
  <c r="K207" i="1" s="1"/>
  <c r="E207" i="1" l="1"/>
  <c r="C207" i="1" l="1"/>
  <c r="G208" i="1"/>
  <c r="H208" i="1" s="1"/>
  <c r="L208" i="1" l="1"/>
  <c r="N208" i="1" s="1"/>
  <c r="I208" i="1"/>
  <c r="K208" i="1" s="1"/>
  <c r="E208" i="1" l="1"/>
  <c r="C208" i="1" l="1"/>
  <c r="G209" i="1"/>
  <c r="H209" i="1" s="1"/>
  <c r="I209" i="1" l="1"/>
  <c r="K209" i="1" s="1"/>
  <c r="L209" i="1"/>
  <c r="N209" i="1" s="1"/>
  <c r="E209" i="1" l="1"/>
  <c r="C209" i="1" l="1"/>
  <c r="G210" i="1"/>
  <c r="H210" i="1" s="1"/>
  <c r="L210" i="1" l="1"/>
  <c r="N210" i="1" s="1"/>
  <c r="I210" i="1"/>
  <c r="K210" i="1" s="1"/>
  <c r="E210" i="1" l="1"/>
  <c r="C210" i="1" l="1"/>
  <c r="G211" i="1"/>
  <c r="H211" i="1" s="1"/>
  <c r="I211" i="1" l="1"/>
  <c r="K211" i="1" s="1"/>
  <c r="L211" i="1"/>
  <c r="N211" i="1" s="1"/>
  <c r="E211" i="1" l="1"/>
  <c r="C211" i="1" l="1"/>
  <c r="G212" i="1"/>
  <c r="H212" i="1" s="1"/>
  <c r="L212" i="1" l="1"/>
  <c r="N212" i="1" s="1"/>
  <c r="I212" i="1"/>
  <c r="K212" i="1" s="1"/>
  <c r="E212" i="1" l="1"/>
  <c r="C212" i="1" l="1"/>
  <c r="G213" i="1"/>
  <c r="H213" i="1" s="1"/>
  <c r="I213" i="1" l="1"/>
  <c r="K213" i="1" s="1"/>
  <c r="L213" i="1"/>
  <c r="N213" i="1" s="1"/>
  <c r="E213" i="1" l="1"/>
  <c r="C213" i="1" l="1"/>
  <c r="G214" i="1"/>
  <c r="H214" i="1" s="1"/>
  <c r="I214" i="1" l="1"/>
  <c r="K214" i="1" s="1"/>
  <c r="L214" i="1"/>
  <c r="N214" i="1" s="1"/>
  <c r="E214" i="1" l="1"/>
  <c r="C214" i="1" l="1"/>
  <c r="G215" i="1"/>
  <c r="H215" i="1" s="1"/>
  <c r="I215" i="1" l="1"/>
  <c r="K215" i="1" s="1"/>
  <c r="L215" i="1"/>
  <c r="N215" i="1" s="1"/>
  <c r="E215" i="1" l="1"/>
  <c r="C215" i="1" l="1"/>
  <c r="G216" i="1"/>
  <c r="H216" i="1" s="1"/>
  <c r="I216" i="1" l="1"/>
  <c r="K216" i="1" s="1"/>
  <c r="L216" i="1"/>
  <c r="N216" i="1" s="1"/>
  <c r="E216" i="1" l="1"/>
  <c r="C216" i="1" l="1"/>
  <c r="G217" i="1"/>
  <c r="H217" i="1" s="1"/>
  <c r="L217" i="1" l="1"/>
  <c r="N217" i="1" s="1"/>
  <c r="I217" i="1"/>
  <c r="K217" i="1" s="1"/>
  <c r="E217" i="1" l="1"/>
  <c r="C217" i="1" l="1"/>
  <c r="G218" i="1"/>
  <c r="H218" i="1" s="1"/>
  <c r="I218" i="1" l="1"/>
  <c r="K218" i="1" s="1"/>
  <c r="L218" i="1"/>
  <c r="N218" i="1" s="1"/>
  <c r="E218" i="1" l="1"/>
  <c r="C218" i="1" l="1"/>
  <c r="G219" i="1"/>
  <c r="H219" i="1" s="1"/>
  <c r="L219" i="1" l="1"/>
  <c r="N219" i="1" s="1"/>
  <c r="I219" i="1"/>
  <c r="K219" i="1" s="1"/>
  <c r="E219" i="1" l="1"/>
  <c r="C219" i="1" l="1"/>
  <c r="G220" i="1"/>
  <c r="H220" i="1" s="1"/>
  <c r="L220" i="1" l="1"/>
  <c r="N220" i="1" s="1"/>
  <c r="I220" i="1"/>
  <c r="K220" i="1" s="1"/>
  <c r="E220" i="1" l="1"/>
  <c r="C220" i="1" l="1"/>
  <c r="G221" i="1"/>
  <c r="H221" i="1" s="1"/>
  <c r="I221" i="1" l="1"/>
  <c r="K221" i="1" s="1"/>
  <c r="L221" i="1"/>
  <c r="N221" i="1" s="1"/>
  <c r="E221" i="1" l="1"/>
  <c r="C221" i="1" l="1"/>
  <c r="G222" i="1"/>
  <c r="H222" i="1" s="1"/>
  <c r="I222" i="1" l="1"/>
  <c r="K222" i="1" s="1"/>
  <c r="L222" i="1"/>
  <c r="N222" i="1" s="1"/>
  <c r="E222" i="1" l="1"/>
  <c r="C222" i="1" l="1"/>
  <c r="G223" i="1"/>
  <c r="H223" i="1" s="1"/>
  <c r="L223" i="1" l="1"/>
  <c r="N223" i="1" s="1"/>
  <c r="I223" i="1"/>
  <c r="K223" i="1" s="1"/>
  <c r="E223" i="1" l="1"/>
  <c r="C223" i="1" l="1"/>
  <c r="G224" i="1"/>
  <c r="H224" i="1" s="1"/>
  <c r="L224" i="1" l="1"/>
  <c r="N224" i="1" s="1"/>
  <c r="I224" i="1"/>
  <c r="K224" i="1" s="1"/>
  <c r="E224" i="1" l="1"/>
  <c r="C224" i="1" l="1"/>
  <c r="G225" i="1"/>
  <c r="H225" i="1" s="1"/>
  <c r="L225" i="1" l="1"/>
  <c r="N225" i="1" s="1"/>
  <c r="I225" i="1"/>
  <c r="K225" i="1" s="1"/>
  <c r="E225" i="1" l="1"/>
  <c r="C225" i="1" l="1"/>
  <c r="G226" i="1"/>
  <c r="H226" i="1" s="1"/>
  <c r="L226" i="1" l="1"/>
  <c r="N226" i="1" s="1"/>
  <c r="I226" i="1"/>
  <c r="K226" i="1" s="1"/>
  <c r="E226" i="1" l="1"/>
  <c r="C226" i="1" l="1"/>
  <c r="G227" i="1"/>
  <c r="H227" i="1" s="1"/>
  <c r="L227" i="1" l="1"/>
  <c r="N227" i="1" s="1"/>
  <c r="I227" i="1"/>
  <c r="K227" i="1" s="1"/>
  <c r="E227" i="1" l="1"/>
  <c r="C227" i="1" l="1"/>
  <c r="G228" i="1"/>
  <c r="H228" i="1" s="1"/>
  <c r="L228" i="1" l="1"/>
  <c r="N228" i="1" s="1"/>
  <c r="I228" i="1"/>
  <c r="K228" i="1" s="1"/>
  <c r="E228" i="1" l="1"/>
  <c r="C228" i="1" l="1"/>
  <c r="G229" i="1"/>
  <c r="H229" i="1" s="1"/>
  <c r="I229" i="1" l="1"/>
  <c r="K229" i="1" s="1"/>
  <c r="L229" i="1"/>
  <c r="N229" i="1" s="1"/>
  <c r="E229" i="1" l="1"/>
  <c r="C229" i="1" l="1"/>
  <c r="G230" i="1"/>
  <c r="H230" i="1" s="1"/>
  <c r="I230" i="1" l="1"/>
  <c r="K230" i="1" s="1"/>
  <c r="L230" i="1"/>
  <c r="N230" i="1" s="1"/>
  <c r="E230" i="1" l="1"/>
  <c r="C230" i="1" l="1"/>
  <c r="G231" i="1"/>
  <c r="H231" i="1" s="1"/>
  <c r="L231" i="1" l="1"/>
  <c r="N231" i="1" s="1"/>
  <c r="I231" i="1"/>
  <c r="K231" i="1" s="1"/>
  <c r="E231" i="1" l="1"/>
  <c r="C231" i="1" l="1"/>
  <c r="G232" i="1"/>
  <c r="H232" i="1" s="1"/>
  <c r="L232" i="1" l="1"/>
  <c r="N232" i="1" s="1"/>
  <c r="I232" i="1"/>
  <c r="K232" i="1" s="1"/>
  <c r="E232" i="1" l="1"/>
  <c r="C232" i="1" l="1"/>
  <c r="G233" i="1"/>
  <c r="H233" i="1" s="1"/>
  <c r="L233" i="1" l="1"/>
  <c r="N233" i="1" s="1"/>
  <c r="I233" i="1"/>
  <c r="K233" i="1" s="1"/>
  <c r="E233" i="1" l="1"/>
  <c r="C233" i="1" l="1"/>
  <c r="G234" i="1"/>
  <c r="H234" i="1" s="1"/>
  <c r="I234" i="1" l="1"/>
  <c r="K234" i="1" s="1"/>
  <c r="L234" i="1"/>
  <c r="N234" i="1" s="1"/>
  <c r="E234" i="1" l="1"/>
  <c r="C234" i="1" l="1"/>
  <c r="G235" i="1"/>
  <c r="H235" i="1" s="1"/>
  <c r="L235" i="1" l="1"/>
  <c r="N235" i="1" s="1"/>
  <c r="I235" i="1"/>
  <c r="K235" i="1" s="1"/>
  <c r="E235" i="1" l="1"/>
  <c r="C235" i="1" l="1"/>
  <c r="G236" i="1"/>
  <c r="H236" i="1" s="1"/>
  <c r="I236" i="1" l="1"/>
  <c r="K236" i="1" s="1"/>
  <c r="L236" i="1"/>
  <c r="N236" i="1" s="1"/>
  <c r="E236" i="1" l="1"/>
  <c r="C236" i="1" l="1"/>
  <c r="G237" i="1"/>
  <c r="H237" i="1" s="1"/>
  <c r="L237" i="1" l="1"/>
  <c r="N237" i="1" s="1"/>
  <c r="I237" i="1"/>
  <c r="K237" i="1" s="1"/>
  <c r="E237" i="1" l="1"/>
  <c r="C237" i="1" l="1"/>
  <c r="G238" i="1"/>
  <c r="H238" i="1" s="1"/>
  <c r="L238" i="1" l="1"/>
  <c r="N238" i="1" s="1"/>
  <c r="I238" i="1"/>
  <c r="K238" i="1" s="1"/>
  <c r="E238" i="1" l="1"/>
  <c r="C238" i="1" l="1"/>
  <c r="G239" i="1"/>
  <c r="H239" i="1" s="1"/>
  <c r="L239" i="1" l="1"/>
  <c r="N239" i="1" s="1"/>
  <c r="I239" i="1"/>
  <c r="K239" i="1" s="1"/>
  <c r="E239" i="1" l="1"/>
  <c r="C239" i="1" l="1"/>
  <c r="G240" i="1"/>
  <c r="H240" i="1" s="1"/>
  <c r="L240" i="1" l="1"/>
  <c r="N240" i="1" s="1"/>
  <c r="I240" i="1"/>
  <c r="K240" i="1" s="1"/>
  <c r="E240" i="1" l="1"/>
  <c r="C240" i="1" l="1"/>
  <c r="G241" i="1"/>
  <c r="H241" i="1" s="1"/>
  <c r="I241" i="1" l="1"/>
  <c r="K241" i="1" s="1"/>
  <c r="L241" i="1"/>
  <c r="N241" i="1" s="1"/>
  <c r="E241" i="1" l="1"/>
  <c r="C241" i="1" l="1"/>
  <c r="G242" i="1"/>
  <c r="H242" i="1" s="1"/>
  <c r="L242" i="1" l="1"/>
  <c r="N242" i="1" s="1"/>
  <c r="I242" i="1"/>
  <c r="K242" i="1" s="1"/>
  <c r="E242" i="1" l="1"/>
  <c r="C242" i="1" l="1"/>
  <c r="G243" i="1"/>
  <c r="H243" i="1" s="1"/>
  <c r="I243" i="1" l="1"/>
  <c r="K243" i="1" s="1"/>
  <c r="L243" i="1"/>
  <c r="N243" i="1" s="1"/>
  <c r="E243" i="1" l="1"/>
  <c r="C243" i="1" l="1"/>
  <c r="G244" i="1"/>
  <c r="H244" i="1" s="1"/>
  <c r="L244" i="1" l="1"/>
  <c r="N244" i="1" s="1"/>
  <c r="I244" i="1"/>
  <c r="K244" i="1" s="1"/>
  <c r="E244" i="1" l="1"/>
  <c r="C244" i="1" l="1"/>
  <c r="G245" i="1"/>
  <c r="H245" i="1" s="1"/>
  <c r="L245" i="1" l="1"/>
  <c r="N245" i="1" s="1"/>
  <c r="I245" i="1"/>
  <c r="K245" i="1" s="1"/>
  <c r="E245" i="1" l="1"/>
  <c r="C245" i="1" l="1"/>
  <c r="G246" i="1"/>
  <c r="H246" i="1" s="1"/>
  <c r="I246" i="1" l="1"/>
  <c r="K246" i="1" s="1"/>
  <c r="L246" i="1"/>
  <c r="N246" i="1" s="1"/>
  <c r="E246" i="1" l="1"/>
  <c r="C246" i="1" l="1"/>
  <c r="G247" i="1"/>
  <c r="H247" i="1" s="1"/>
  <c r="L247" i="1" l="1"/>
  <c r="N247" i="1" s="1"/>
  <c r="I247" i="1"/>
  <c r="K247" i="1" s="1"/>
  <c r="E247" i="1" l="1"/>
  <c r="C247" i="1" l="1"/>
  <c r="G248" i="1"/>
  <c r="H248" i="1" s="1"/>
  <c r="L248" i="1" l="1"/>
  <c r="N248" i="1" s="1"/>
  <c r="I248" i="1"/>
  <c r="K248" i="1" s="1"/>
  <c r="E248" i="1" l="1"/>
  <c r="C248" i="1" l="1"/>
  <c r="G249" i="1"/>
  <c r="H249" i="1" s="1"/>
  <c r="I249" i="1" l="1"/>
  <c r="K249" i="1" s="1"/>
  <c r="L249" i="1"/>
  <c r="N249" i="1" s="1"/>
  <c r="E249" i="1" l="1"/>
  <c r="C249" i="1" l="1"/>
  <c r="G250" i="1"/>
  <c r="H250" i="1" s="1"/>
  <c r="L250" i="1" l="1"/>
  <c r="N250" i="1" s="1"/>
  <c r="I250" i="1"/>
  <c r="K250" i="1" s="1"/>
  <c r="E250" i="1" l="1"/>
  <c r="C250" i="1" l="1"/>
  <c r="G251" i="1"/>
  <c r="H251" i="1" s="1"/>
  <c r="L251" i="1" l="1"/>
  <c r="N251" i="1" s="1"/>
  <c r="I251" i="1"/>
  <c r="K251" i="1" s="1"/>
  <c r="E251" i="1" l="1"/>
  <c r="C251" i="1" l="1"/>
  <c r="G252" i="1"/>
  <c r="H252" i="1" s="1"/>
  <c r="I252" i="1" l="1"/>
  <c r="K252" i="1" s="1"/>
  <c r="L252" i="1"/>
  <c r="N252" i="1" s="1"/>
  <c r="E252" i="1" l="1"/>
  <c r="C252" i="1" l="1"/>
  <c r="G253" i="1"/>
  <c r="H253" i="1" s="1"/>
  <c r="L253" i="1" l="1"/>
  <c r="N253" i="1" s="1"/>
  <c r="I253" i="1"/>
  <c r="K253" i="1" s="1"/>
  <c r="E253" i="1" l="1"/>
  <c r="C253" i="1" l="1"/>
  <c r="G254" i="1"/>
  <c r="H254" i="1" s="1"/>
  <c r="L254" i="1" l="1"/>
  <c r="N254" i="1" s="1"/>
  <c r="I254" i="1"/>
  <c r="K254" i="1" s="1"/>
  <c r="E254" i="1" l="1"/>
  <c r="C254" i="1" l="1"/>
  <c r="G255" i="1"/>
  <c r="H255" i="1" s="1"/>
  <c r="L255" i="1" l="1"/>
  <c r="N255" i="1" s="1"/>
  <c r="I255" i="1"/>
  <c r="K255" i="1" s="1"/>
  <c r="E255" i="1" l="1"/>
  <c r="C255" i="1" l="1"/>
  <c r="G256" i="1"/>
  <c r="H256" i="1" s="1"/>
  <c r="L256" i="1" l="1"/>
  <c r="N256" i="1" s="1"/>
  <c r="I256" i="1"/>
  <c r="K256" i="1" s="1"/>
  <c r="E256" i="1" l="1"/>
  <c r="C256" i="1" l="1"/>
  <c r="G257" i="1"/>
  <c r="H257" i="1" s="1"/>
  <c r="L257" i="1" l="1"/>
  <c r="N257" i="1" s="1"/>
  <c r="I257" i="1"/>
  <c r="K257" i="1" s="1"/>
  <c r="E257" i="1" l="1"/>
  <c r="C257" i="1" l="1"/>
  <c r="G258" i="1"/>
  <c r="H258" i="1" s="1"/>
  <c r="I258" i="1" l="1"/>
  <c r="K258" i="1" s="1"/>
  <c r="L258" i="1"/>
  <c r="N258" i="1" s="1"/>
  <c r="E258" i="1" l="1"/>
  <c r="C258" i="1" l="1"/>
  <c r="G259" i="1"/>
  <c r="H259" i="1" s="1"/>
  <c r="I259" i="1" l="1"/>
  <c r="K259" i="1" s="1"/>
  <c r="L259" i="1"/>
  <c r="N259" i="1" s="1"/>
  <c r="E259" i="1" l="1"/>
  <c r="C259" i="1" l="1"/>
  <c r="G260" i="1"/>
  <c r="H260" i="1" s="1"/>
  <c r="I260" i="1" l="1"/>
  <c r="K260" i="1" s="1"/>
  <c r="L260" i="1"/>
  <c r="N260" i="1" s="1"/>
  <c r="E260" i="1" l="1"/>
  <c r="C260" i="1" l="1"/>
  <c r="G261" i="1"/>
  <c r="H261" i="1" s="1"/>
  <c r="L261" i="1" l="1"/>
  <c r="N261" i="1" s="1"/>
  <c r="I261" i="1"/>
  <c r="K261" i="1" s="1"/>
  <c r="E261" i="1" l="1"/>
  <c r="C261" i="1" l="1"/>
  <c r="G262" i="1"/>
  <c r="H262" i="1" s="1"/>
  <c r="L262" i="1" l="1"/>
  <c r="N262" i="1" s="1"/>
  <c r="I262" i="1"/>
  <c r="K262" i="1" s="1"/>
  <c r="E262" i="1" l="1"/>
  <c r="C262" i="1" l="1"/>
  <c r="G263" i="1"/>
  <c r="H263" i="1" s="1"/>
  <c r="I263" i="1" l="1"/>
  <c r="K263" i="1" s="1"/>
  <c r="L263" i="1"/>
  <c r="N263" i="1" s="1"/>
  <c r="E263" i="1" l="1"/>
  <c r="C263" i="1" l="1"/>
  <c r="G264" i="1"/>
  <c r="H264" i="1" s="1"/>
  <c r="L264" i="1" l="1"/>
  <c r="N264" i="1" s="1"/>
  <c r="I264" i="1"/>
  <c r="K264" i="1" s="1"/>
  <c r="E264" i="1" l="1"/>
  <c r="C264" i="1" l="1"/>
  <c r="G265" i="1"/>
  <c r="H265" i="1" s="1"/>
  <c r="I265" i="1" l="1"/>
  <c r="K265" i="1" s="1"/>
  <c r="L265" i="1"/>
  <c r="N265" i="1" s="1"/>
  <c r="E265" i="1" l="1"/>
  <c r="C265" i="1" l="1"/>
  <c r="G266" i="1"/>
  <c r="H266" i="1" s="1"/>
  <c r="L266" i="1" l="1"/>
  <c r="N266" i="1" s="1"/>
  <c r="I266" i="1"/>
  <c r="K266" i="1" s="1"/>
  <c r="E266" i="1" l="1"/>
  <c r="C266" i="1" l="1"/>
  <c r="G267" i="1"/>
  <c r="H267" i="1" s="1"/>
  <c r="L267" i="1" l="1"/>
  <c r="N267" i="1" s="1"/>
  <c r="I267" i="1"/>
  <c r="K267" i="1" s="1"/>
  <c r="E267" i="1" l="1"/>
  <c r="C267" i="1" l="1"/>
  <c r="G268" i="1"/>
  <c r="H268" i="1" s="1"/>
  <c r="L268" i="1" l="1"/>
  <c r="N268" i="1" s="1"/>
  <c r="I268" i="1"/>
  <c r="K268" i="1" s="1"/>
  <c r="E268" i="1" l="1"/>
  <c r="C268" i="1" l="1"/>
  <c r="G269" i="1"/>
  <c r="H269" i="1" s="1"/>
  <c r="L269" i="1" l="1"/>
  <c r="N269" i="1" s="1"/>
  <c r="I269" i="1"/>
  <c r="K269" i="1" s="1"/>
  <c r="E269" i="1" l="1"/>
  <c r="C269" i="1" l="1"/>
  <c r="G270" i="1"/>
  <c r="H270" i="1" s="1"/>
  <c r="L270" i="1" l="1"/>
  <c r="N270" i="1" s="1"/>
  <c r="I270" i="1"/>
  <c r="K270" i="1" s="1"/>
  <c r="E270" i="1" l="1"/>
  <c r="C270" i="1" l="1"/>
  <c r="G271" i="1"/>
  <c r="H271" i="1" s="1"/>
  <c r="L271" i="1" l="1"/>
  <c r="N271" i="1" s="1"/>
  <c r="I271" i="1"/>
  <c r="K271" i="1" s="1"/>
  <c r="E271" i="1" l="1"/>
  <c r="C271" i="1" l="1"/>
  <c r="G272" i="1"/>
  <c r="H272" i="1" s="1"/>
  <c r="L272" i="1" l="1"/>
  <c r="N272" i="1" s="1"/>
  <c r="I272" i="1"/>
  <c r="K272" i="1" s="1"/>
  <c r="E272" i="1" l="1"/>
  <c r="C272" i="1" l="1"/>
  <c r="G273" i="1"/>
  <c r="H273" i="1" s="1"/>
  <c r="L273" i="1" l="1"/>
  <c r="N273" i="1" s="1"/>
  <c r="I273" i="1"/>
  <c r="K273" i="1" s="1"/>
  <c r="E273" i="1" l="1"/>
  <c r="C273" i="1" l="1"/>
  <c r="G274" i="1"/>
  <c r="H274" i="1" s="1"/>
  <c r="I274" i="1" l="1"/>
  <c r="K274" i="1" s="1"/>
  <c r="L274" i="1"/>
  <c r="N274" i="1" s="1"/>
  <c r="E274" i="1" l="1"/>
  <c r="C274" i="1" l="1"/>
  <c r="G275" i="1"/>
  <c r="H275" i="1" s="1"/>
  <c r="I275" i="1" l="1"/>
  <c r="K275" i="1" s="1"/>
  <c r="L275" i="1"/>
  <c r="N275" i="1" s="1"/>
  <c r="E275" i="1" l="1"/>
  <c r="C275" i="1" l="1"/>
  <c r="G276" i="1"/>
  <c r="H276" i="1" s="1"/>
  <c r="L276" i="1" l="1"/>
  <c r="N276" i="1" s="1"/>
  <c r="I276" i="1"/>
  <c r="K276" i="1" s="1"/>
  <c r="E276" i="1" l="1"/>
  <c r="C276" i="1" l="1"/>
  <c r="G277" i="1"/>
  <c r="H277" i="1" s="1"/>
  <c r="I277" i="1" l="1"/>
  <c r="K277" i="1" s="1"/>
  <c r="L277" i="1"/>
  <c r="N277" i="1" s="1"/>
  <c r="E277" i="1" l="1"/>
  <c r="C277" i="1" l="1"/>
  <c r="G278" i="1"/>
  <c r="H278" i="1" s="1"/>
  <c r="L278" i="1" l="1"/>
  <c r="N278" i="1" s="1"/>
  <c r="I278" i="1"/>
  <c r="K278" i="1" s="1"/>
  <c r="E278" i="1" l="1"/>
  <c r="C278" i="1" l="1"/>
  <c r="G279" i="1"/>
  <c r="H279" i="1" s="1"/>
  <c r="L279" i="1" l="1"/>
  <c r="N279" i="1" s="1"/>
  <c r="I279" i="1"/>
  <c r="K279" i="1" s="1"/>
  <c r="E279" i="1" l="1"/>
  <c r="C279" i="1" l="1"/>
  <c r="G280" i="1"/>
  <c r="H280" i="1" s="1"/>
  <c r="L280" i="1" l="1"/>
  <c r="N280" i="1" s="1"/>
  <c r="I280" i="1"/>
  <c r="K280" i="1" s="1"/>
  <c r="E280" i="1" l="1"/>
  <c r="C280" i="1" l="1"/>
  <c r="G281" i="1"/>
  <c r="H281" i="1" s="1"/>
  <c r="I281" i="1" l="1"/>
  <c r="K281" i="1" s="1"/>
  <c r="L281" i="1"/>
  <c r="N281" i="1" s="1"/>
  <c r="E281" i="1" l="1"/>
  <c r="C281" i="1" l="1"/>
  <c r="G282" i="1"/>
  <c r="H282" i="1" s="1"/>
  <c r="L282" i="1" l="1"/>
  <c r="N282" i="1" s="1"/>
  <c r="I282" i="1"/>
  <c r="K282" i="1" s="1"/>
  <c r="E282" i="1" l="1"/>
  <c r="C282" i="1" l="1"/>
  <c r="G283" i="1"/>
  <c r="H283" i="1" s="1"/>
  <c r="I283" i="1" l="1"/>
  <c r="K283" i="1" s="1"/>
  <c r="L283" i="1"/>
  <c r="N283" i="1" s="1"/>
  <c r="E283" i="1" l="1"/>
  <c r="C283" i="1" l="1"/>
  <c r="G284" i="1"/>
  <c r="H284" i="1" s="1"/>
  <c r="L284" i="1" l="1"/>
  <c r="N284" i="1" s="1"/>
  <c r="I284" i="1"/>
  <c r="K284" i="1" s="1"/>
  <c r="E284" i="1" l="1"/>
  <c r="C284" i="1" l="1"/>
  <c r="G285" i="1"/>
  <c r="H285" i="1" s="1"/>
  <c r="L285" i="1" l="1"/>
  <c r="N285" i="1" s="1"/>
  <c r="I285" i="1"/>
  <c r="K285" i="1" s="1"/>
  <c r="E285" i="1" l="1"/>
  <c r="C285" i="1" l="1"/>
  <c r="G286" i="1"/>
  <c r="H286" i="1" s="1"/>
  <c r="I286" i="1" l="1"/>
  <c r="K286" i="1" s="1"/>
  <c r="L286" i="1"/>
  <c r="N286" i="1" s="1"/>
  <c r="E286" i="1" l="1"/>
  <c r="C286" i="1" l="1"/>
  <c r="G287" i="1"/>
  <c r="H287" i="1" s="1"/>
  <c r="L287" i="1" l="1"/>
  <c r="N287" i="1" s="1"/>
  <c r="I287" i="1"/>
  <c r="K287" i="1" s="1"/>
  <c r="E287" i="1" l="1"/>
  <c r="C287" i="1" l="1"/>
  <c r="G288" i="1"/>
  <c r="H288" i="1" s="1"/>
  <c r="I288" i="1" l="1"/>
  <c r="K288" i="1" s="1"/>
  <c r="L288" i="1"/>
  <c r="N288" i="1" s="1"/>
  <c r="E288" i="1" l="1"/>
  <c r="C288" i="1" l="1"/>
  <c r="G289" i="1"/>
  <c r="H289" i="1" s="1"/>
  <c r="I289" i="1" l="1"/>
  <c r="K289" i="1" s="1"/>
  <c r="L289" i="1"/>
  <c r="N289" i="1" s="1"/>
  <c r="E289" i="1" l="1"/>
  <c r="C289" i="1" l="1"/>
  <c r="G290" i="1"/>
  <c r="H290" i="1" s="1"/>
  <c r="I290" i="1" l="1"/>
  <c r="K290" i="1" s="1"/>
  <c r="L290" i="1"/>
  <c r="N290" i="1" s="1"/>
  <c r="E290" i="1" l="1"/>
  <c r="C290" i="1" l="1"/>
  <c r="G291" i="1"/>
  <c r="H291" i="1" s="1"/>
  <c r="L291" i="1" l="1"/>
  <c r="N291" i="1" s="1"/>
  <c r="I291" i="1"/>
  <c r="K291" i="1" s="1"/>
  <c r="E291" i="1" l="1"/>
  <c r="C291" i="1" l="1"/>
  <c r="G292" i="1"/>
  <c r="H292" i="1" s="1"/>
  <c r="L292" i="1" l="1"/>
  <c r="N292" i="1" s="1"/>
  <c r="I292" i="1"/>
  <c r="K292" i="1" s="1"/>
  <c r="E292" i="1" l="1"/>
  <c r="C292" i="1" l="1"/>
  <c r="G293" i="1"/>
  <c r="H293" i="1" s="1"/>
  <c r="L293" i="1" l="1"/>
  <c r="N293" i="1" s="1"/>
  <c r="I293" i="1"/>
  <c r="K293" i="1" s="1"/>
  <c r="E293" i="1" l="1"/>
  <c r="C293" i="1" l="1"/>
  <c r="G294" i="1"/>
  <c r="H294" i="1" s="1"/>
  <c r="L294" i="1" l="1"/>
  <c r="N294" i="1" s="1"/>
  <c r="I294" i="1"/>
  <c r="K294" i="1" s="1"/>
  <c r="E294" i="1" l="1"/>
  <c r="C294" i="1" l="1"/>
  <c r="G295" i="1"/>
  <c r="H295" i="1" s="1"/>
  <c r="L295" i="1" l="1"/>
  <c r="N295" i="1" s="1"/>
  <c r="I295" i="1"/>
  <c r="K295" i="1" s="1"/>
  <c r="E295" i="1" l="1"/>
  <c r="C295" i="1" l="1"/>
  <c r="G296" i="1"/>
  <c r="H296" i="1" s="1"/>
  <c r="I296" i="1" l="1"/>
  <c r="K296" i="1" s="1"/>
  <c r="L296" i="1"/>
  <c r="N296" i="1" s="1"/>
  <c r="E296" i="1" l="1"/>
  <c r="C296" i="1" l="1"/>
  <c r="G297" i="1"/>
  <c r="H297" i="1" s="1"/>
  <c r="L297" i="1" l="1"/>
  <c r="N297" i="1" s="1"/>
  <c r="I297" i="1"/>
  <c r="K297" i="1" s="1"/>
  <c r="E297" i="1" l="1"/>
  <c r="C297" i="1" l="1"/>
  <c r="G298" i="1"/>
  <c r="H298" i="1" s="1"/>
  <c r="L298" i="1" l="1"/>
  <c r="N298" i="1" s="1"/>
  <c r="I298" i="1"/>
  <c r="K298" i="1" s="1"/>
  <c r="E298" i="1" l="1"/>
  <c r="C298" i="1" l="1"/>
  <c r="G299" i="1"/>
  <c r="H299" i="1" s="1"/>
  <c r="L299" i="1" l="1"/>
  <c r="N299" i="1" s="1"/>
  <c r="I299" i="1"/>
  <c r="K299" i="1" s="1"/>
  <c r="E299" i="1" l="1"/>
  <c r="C299" i="1" l="1"/>
  <c r="G300" i="1"/>
  <c r="H300" i="1" s="1"/>
  <c r="I300" i="1" l="1"/>
  <c r="K300" i="1" s="1"/>
  <c r="L300" i="1"/>
  <c r="N300" i="1" s="1"/>
  <c r="E300" i="1" l="1"/>
  <c r="C300" i="1" l="1"/>
  <c r="G301" i="1"/>
  <c r="H301" i="1" s="1"/>
  <c r="I301" i="1" l="1"/>
  <c r="K301" i="1" s="1"/>
  <c r="L301" i="1"/>
  <c r="N301" i="1" s="1"/>
  <c r="E301" i="1" l="1"/>
  <c r="C301" i="1" l="1"/>
  <c r="G302" i="1"/>
  <c r="H302" i="1" s="1"/>
  <c r="L302" i="1" l="1"/>
  <c r="N302" i="1" s="1"/>
  <c r="I302" i="1"/>
  <c r="K302" i="1" s="1"/>
  <c r="E302" i="1" l="1"/>
  <c r="C302" i="1" l="1"/>
  <c r="G303" i="1"/>
  <c r="H303" i="1" s="1"/>
  <c r="I303" i="1" l="1"/>
  <c r="K303" i="1" s="1"/>
  <c r="L303" i="1"/>
  <c r="N303" i="1" s="1"/>
  <c r="E303" i="1" l="1"/>
  <c r="C303" i="1" l="1"/>
  <c r="G304" i="1"/>
  <c r="H304" i="1" s="1"/>
  <c r="L304" i="1" l="1"/>
  <c r="N304" i="1" s="1"/>
  <c r="I304" i="1"/>
  <c r="K304" i="1" s="1"/>
  <c r="E304" i="1" s="1"/>
  <c r="C304" i="1" l="1"/>
  <c r="G305" i="1"/>
  <c r="H305" i="1" s="1"/>
  <c r="I305" i="1" l="1"/>
  <c r="K305" i="1" s="1"/>
  <c r="L305" i="1"/>
  <c r="N305" i="1" s="1"/>
  <c r="E305" i="1" l="1"/>
  <c r="C305" i="1" l="1"/>
  <c r="G306" i="1"/>
  <c r="H306" i="1" s="1"/>
  <c r="L306" i="1" l="1"/>
  <c r="N306" i="1" s="1"/>
  <c r="I306" i="1"/>
  <c r="K306" i="1" s="1"/>
  <c r="E306" i="1" l="1"/>
  <c r="C306" i="1" l="1"/>
  <c r="G307" i="1"/>
  <c r="H307" i="1" s="1"/>
  <c r="L307" i="1" l="1"/>
  <c r="N307" i="1" s="1"/>
  <c r="I307" i="1"/>
  <c r="K307" i="1" s="1"/>
  <c r="E307" i="1" l="1"/>
  <c r="C307" i="1" l="1"/>
  <c r="G308" i="1"/>
  <c r="H308" i="1" s="1"/>
  <c r="L308" i="1" l="1"/>
  <c r="N308" i="1" s="1"/>
  <c r="I308" i="1"/>
  <c r="K308" i="1" s="1"/>
  <c r="E308" i="1" l="1"/>
  <c r="C308" i="1" l="1"/>
  <c r="G309" i="1"/>
  <c r="H309" i="1" s="1"/>
  <c r="I309" i="1" l="1"/>
  <c r="K309" i="1" s="1"/>
  <c r="L309" i="1"/>
  <c r="N309" i="1" s="1"/>
  <c r="E309" i="1" l="1"/>
  <c r="C309" i="1" l="1"/>
  <c r="G310" i="1"/>
  <c r="H310" i="1" s="1"/>
  <c r="L310" i="1" l="1"/>
  <c r="N310" i="1" s="1"/>
  <c r="I310" i="1"/>
  <c r="K310" i="1" s="1"/>
  <c r="E310" i="1" l="1"/>
  <c r="C310" i="1" l="1"/>
  <c r="G311" i="1"/>
  <c r="H311" i="1" s="1"/>
  <c r="I311" i="1" l="1"/>
  <c r="K311" i="1" s="1"/>
  <c r="L311" i="1"/>
  <c r="N311" i="1" s="1"/>
  <c r="E311" i="1" l="1"/>
  <c r="C311" i="1" l="1"/>
  <c r="G312" i="1"/>
  <c r="H312" i="1" s="1"/>
  <c r="I312" i="1" l="1"/>
  <c r="K312" i="1" s="1"/>
  <c r="L312" i="1"/>
  <c r="N312" i="1" s="1"/>
  <c r="E312" i="1" l="1"/>
  <c r="C312" i="1" l="1"/>
  <c r="G313" i="1"/>
  <c r="H313" i="1" s="1"/>
  <c r="I313" i="1" l="1"/>
  <c r="K313" i="1" s="1"/>
  <c r="L313" i="1"/>
  <c r="N313" i="1" s="1"/>
  <c r="E313" i="1" l="1"/>
  <c r="C313" i="1" l="1"/>
  <c r="G314" i="1"/>
  <c r="H314" i="1" s="1"/>
  <c r="L314" i="1" l="1"/>
  <c r="N314" i="1" s="1"/>
  <c r="I314" i="1"/>
  <c r="K314" i="1" s="1"/>
  <c r="E314" i="1" l="1"/>
  <c r="C314" i="1" l="1"/>
  <c r="G315" i="1"/>
  <c r="H315" i="1" s="1"/>
  <c r="L315" i="1" l="1"/>
  <c r="N315" i="1" s="1"/>
  <c r="I315" i="1"/>
  <c r="K315" i="1" s="1"/>
  <c r="E315" i="1" l="1"/>
  <c r="C315" i="1" l="1"/>
  <c r="G316" i="1"/>
  <c r="H316" i="1" s="1"/>
  <c r="L316" i="1" l="1"/>
  <c r="N316" i="1" s="1"/>
  <c r="I316" i="1"/>
  <c r="K316" i="1" s="1"/>
  <c r="E316" i="1" l="1"/>
  <c r="C316" i="1" l="1"/>
  <c r="G317" i="1"/>
  <c r="H317" i="1" s="1"/>
  <c r="I317" i="1" l="1"/>
  <c r="K317" i="1" s="1"/>
  <c r="L317" i="1"/>
  <c r="N317" i="1" s="1"/>
  <c r="E317" i="1" l="1"/>
  <c r="C317" i="1" l="1"/>
  <c r="G318" i="1"/>
  <c r="H318" i="1" s="1"/>
  <c r="I318" i="1" l="1"/>
  <c r="K318" i="1" s="1"/>
  <c r="L318" i="1"/>
  <c r="N318" i="1" s="1"/>
  <c r="E318" i="1" l="1"/>
  <c r="C318" i="1" l="1"/>
  <c r="G319" i="1"/>
  <c r="H319" i="1" s="1"/>
  <c r="L319" i="1" l="1"/>
  <c r="N319" i="1" s="1"/>
  <c r="I319" i="1"/>
  <c r="K319" i="1" s="1"/>
  <c r="E319" i="1" l="1"/>
  <c r="C319" i="1" l="1"/>
  <c r="G320" i="1"/>
  <c r="H320" i="1" s="1"/>
  <c r="L320" i="1" l="1"/>
  <c r="N320" i="1" s="1"/>
  <c r="I320" i="1"/>
  <c r="K320" i="1" s="1"/>
  <c r="E320" i="1" l="1"/>
  <c r="C320" i="1" l="1"/>
  <c r="G321" i="1"/>
  <c r="H321" i="1" s="1"/>
  <c r="L321" i="1" l="1"/>
  <c r="N321" i="1" s="1"/>
  <c r="I321" i="1"/>
  <c r="K321" i="1" s="1"/>
  <c r="E321" i="1" l="1"/>
  <c r="C321" i="1" l="1"/>
  <c r="G322" i="1"/>
  <c r="H322" i="1" s="1"/>
  <c r="L322" i="1" l="1"/>
  <c r="N322" i="1" s="1"/>
  <c r="I322" i="1"/>
  <c r="K322" i="1" s="1"/>
  <c r="E322" i="1" l="1"/>
  <c r="C322" i="1" l="1"/>
  <c r="G323" i="1"/>
  <c r="H323" i="1" s="1"/>
  <c r="I323" i="1" l="1"/>
  <c r="K323" i="1" s="1"/>
  <c r="L323" i="1"/>
  <c r="N323" i="1" s="1"/>
  <c r="E323" i="1" l="1"/>
  <c r="C323" i="1" l="1"/>
  <c r="G324" i="1"/>
  <c r="H324" i="1" s="1"/>
  <c r="I324" i="1" l="1"/>
  <c r="K324" i="1" s="1"/>
  <c r="L324" i="1"/>
  <c r="N324" i="1" s="1"/>
  <c r="E324" i="1" l="1"/>
  <c r="C324" i="1" l="1"/>
  <c r="G325" i="1"/>
  <c r="H325" i="1" s="1"/>
  <c r="L325" i="1" l="1"/>
  <c r="N325" i="1" s="1"/>
  <c r="I325" i="1"/>
  <c r="K325" i="1" s="1"/>
  <c r="E325" i="1" l="1"/>
  <c r="C325" i="1" l="1"/>
  <c r="G326" i="1"/>
  <c r="H326" i="1" s="1"/>
  <c r="I326" i="1" l="1"/>
  <c r="K326" i="1" s="1"/>
  <c r="L326" i="1"/>
  <c r="N326" i="1" s="1"/>
  <c r="E326" i="1" l="1"/>
  <c r="C326" i="1" l="1"/>
  <c r="G327" i="1"/>
  <c r="H327" i="1" s="1"/>
  <c r="I327" i="1" l="1"/>
  <c r="K327" i="1" s="1"/>
  <c r="L327" i="1"/>
  <c r="N327" i="1" s="1"/>
  <c r="E327" i="1" l="1"/>
  <c r="C327" i="1" l="1"/>
  <c r="G328" i="1"/>
  <c r="H328" i="1" s="1"/>
  <c r="L328" i="1" l="1"/>
  <c r="N328" i="1" s="1"/>
  <c r="I328" i="1"/>
  <c r="K328" i="1" s="1"/>
  <c r="E328" i="1" l="1"/>
  <c r="C328" i="1" l="1"/>
  <c r="G329" i="1"/>
  <c r="H329" i="1" s="1"/>
  <c r="L329" i="1" l="1"/>
  <c r="N329" i="1" s="1"/>
  <c r="I329" i="1"/>
  <c r="K329" i="1" s="1"/>
  <c r="E329" i="1" l="1"/>
  <c r="C329" i="1" l="1"/>
  <c r="G330" i="1"/>
  <c r="H330" i="1" s="1"/>
  <c r="L330" i="1" l="1"/>
  <c r="N330" i="1" s="1"/>
  <c r="I330" i="1"/>
  <c r="K330" i="1" s="1"/>
  <c r="E330" i="1" l="1"/>
  <c r="C330" i="1" l="1"/>
  <c r="G331" i="1"/>
  <c r="H331" i="1" s="1"/>
  <c r="I331" i="1" l="1"/>
  <c r="K331" i="1" s="1"/>
  <c r="L331" i="1"/>
  <c r="N331" i="1" s="1"/>
  <c r="E331" i="1" l="1"/>
  <c r="C331" i="1" l="1"/>
  <c r="G332" i="1"/>
  <c r="H332" i="1" s="1"/>
  <c r="I332" i="1" l="1"/>
  <c r="K332" i="1" s="1"/>
  <c r="L332" i="1"/>
  <c r="N332" i="1" s="1"/>
  <c r="E332" i="1" l="1"/>
  <c r="C332" i="1" l="1"/>
  <c r="G333" i="1"/>
  <c r="H333" i="1" s="1"/>
  <c r="L333" i="1" l="1"/>
  <c r="N333" i="1" s="1"/>
  <c r="I333" i="1"/>
  <c r="K333" i="1" s="1"/>
  <c r="E333" i="1" l="1"/>
  <c r="C333" i="1" l="1"/>
  <c r="G334" i="1"/>
  <c r="H334" i="1" s="1"/>
  <c r="I334" i="1" l="1"/>
  <c r="K334" i="1" s="1"/>
  <c r="L334" i="1"/>
  <c r="N334" i="1" s="1"/>
  <c r="E334" i="1" l="1"/>
  <c r="C334" i="1" l="1"/>
  <c r="G335" i="1"/>
  <c r="H335" i="1" s="1"/>
  <c r="I335" i="1" l="1"/>
  <c r="K335" i="1" s="1"/>
  <c r="L335" i="1"/>
  <c r="N335" i="1" s="1"/>
  <c r="E335" i="1" l="1"/>
  <c r="C335" i="1" l="1"/>
  <c r="G336" i="1"/>
  <c r="H336" i="1" s="1"/>
  <c r="L336" i="1" l="1"/>
  <c r="N336" i="1" s="1"/>
  <c r="I336" i="1"/>
  <c r="K336" i="1" s="1"/>
  <c r="E336" i="1" l="1"/>
  <c r="C336" i="1" l="1"/>
  <c r="G337" i="1"/>
  <c r="H337" i="1" s="1"/>
  <c r="L337" i="1" l="1"/>
  <c r="N337" i="1" s="1"/>
  <c r="I337" i="1"/>
  <c r="K337" i="1" s="1"/>
  <c r="E337" i="1" l="1"/>
  <c r="C337" i="1" l="1"/>
  <c r="G338" i="1"/>
  <c r="H338" i="1" s="1"/>
  <c r="I338" i="1" l="1"/>
  <c r="K338" i="1" s="1"/>
  <c r="L338" i="1"/>
  <c r="N338" i="1" s="1"/>
  <c r="E338" i="1" l="1"/>
  <c r="C338" i="1" l="1"/>
  <c r="G339" i="1"/>
  <c r="H339" i="1" s="1"/>
  <c r="I339" i="1" l="1"/>
  <c r="K339" i="1" s="1"/>
  <c r="L339" i="1"/>
  <c r="N339" i="1" s="1"/>
  <c r="E339" i="1" l="1"/>
  <c r="C339" i="1" l="1"/>
  <c r="G340" i="1"/>
  <c r="H340" i="1" s="1"/>
  <c r="L340" i="1" l="1"/>
  <c r="N340" i="1" s="1"/>
  <c r="I340" i="1"/>
  <c r="K340" i="1" s="1"/>
  <c r="E340" i="1" l="1"/>
  <c r="C340" i="1" l="1"/>
  <c r="G341" i="1"/>
  <c r="H341" i="1" s="1"/>
  <c r="L341" i="1" l="1"/>
  <c r="N341" i="1" s="1"/>
  <c r="I341" i="1"/>
  <c r="K341" i="1" s="1"/>
  <c r="E341" i="1" l="1"/>
  <c r="C341" i="1" l="1"/>
  <c r="G342" i="1"/>
  <c r="H342" i="1" s="1"/>
  <c r="L342" i="1" l="1"/>
  <c r="N342" i="1" s="1"/>
  <c r="I342" i="1"/>
  <c r="K342" i="1" s="1"/>
  <c r="E342" i="1" l="1"/>
  <c r="C342" i="1" l="1"/>
  <c r="G343" i="1"/>
  <c r="H343" i="1" s="1"/>
  <c r="I343" i="1" l="1"/>
  <c r="K343" i="1" s="1"/>
  <c r="L343" i="1"/>
  <c r="N343" i="1" s="1"/>
  <c r="E343" i="1" l="1"/>
  <c r="C343" i="1" l="1"/>
  <c r="G344" i="1"/>
  <c r="H344" i="1" s="1"/>
  <c r="I344" i="1" l="1"/>
  <c r="K344" i="1" s="1"/>
  <c r="L344" i="1"/>
  <c r="N344" i="1" s="1"/>
  <c r="E344" i="1" l="1"/>
  <c r="C344" i="1" l="1"/>
  <c r="G345" i="1"/>
  <c r="H345" i="1" s="1"/>
  <c r="L345" i="1" l="1"/>
  <c r="N345" i="1" s="1"/>
  <c r="I345" i="1"/>
  <c r="K345" i="1" s="1"/>
  <c r="E345" i="1" l="1"/>
  <c r="C345" i="1" l="1"/>
  <c r="G346" i="1"/>
  <c r="H346" i="1" s="1"/>
  <c r="I346" i="1" l="1"/>
  <c r="K346" i="1" s="1"/>
  <c r="L346" i="1"/>
  <c r="N346" i="1" s="1"/>
  <c r="E346" i="1" l="1"/>
  <c r="C346" i="1" l="1"/>
  <c r="G347" i="1"/>
  <c r="H347" i="1" s="1"/>
  <c r="L347" i="1" l="1"/>
  <c r="N347" i="1" s="1"/>
  <c r="I347" i="1"/>
  <c r="K347" i="1" s="1"/>
  <c r="E347" i="1" l="1"/>
  <c r="C347" i="1" l="1"/>
  <c r="G348" i="1"/>
  <c r="H348" i="1" s="1"/>
  <c r="L348" i="1" l="1"/>
  <c r="N348" i="1" s="1"/>
  <c r="I348" i="1"/>
  <c r="K348" i="1" s="1"/>
  <c r="E348" i="1" l="1"/>
  <c r="C348" i="1" l="1"/>
  <c r="G349" i="1"/>
  <c r="H349" i="1" s="1"/>
  <c r="L349" i="1" l="1"/>
  <c r="N349" i="1" s="1"/>
  <c r="I349" i="1"/>
  <c r="K349" i="1" s="1"/>
  <c r="E349" i="1" l="1"/>
  <c r="C349" i="1" l="1"/>
  <c r="G350" i="1"/>
  <c r="H350" i="1" s="1"/>
  <c r="I350" i="1" l="1"/>
  <c r="K350" i="1" s="1"/>
  <c r="L350" i="1"/>
  <c r="N350" i="1" s="1"/>
  <c r="E350" i="1" l="1"/>
  <c r="C350" i="1" l="1"/>
  <c r="G351" i="1"/>
  <c r="H351" i="1" s="1"/>
  <c r="L351" i="1" l="1"/>
  <c r="N351" i="1" s="1"/>
  <c r="I351" i="1"/>
  <c r="K351" i="1" s="1"/>
  <c r="E351" i="1" l="1"/>
  <c r="C351" i="1" l="1"/>
  <c r="G352" i="1"/>
  <c r="H352" i="1" s="1"/>
  <c r="L352" i="1" l="1"/>
  <c r="N352" i="1" s="1"/>
  <c r="I352" i="1"/>
  <c r="K352" i="1" s="1"/>
  <c r="E352" i="1" l="1"/>
  <c r="C352" i="1" l="1"/>
  <c r="G353" i="1"/>
  <c r="H353" i="1" s="1"/>
  <c r="L353" i="1" l="1"/>
  <c r="N353" i="1" s="1"/>
  <c r="I353" i="1"/>
  <c r="K353" i="1" s="1"/>
  <c r="E353" i="1" l="1"/>
  <c r="C353" i="1" l="1"/>
  <c r="G354" i="1"/>
  <c r="H354" i="1" s="1"/>
  <c r="I354" i="1" l="1"/>
  <c r="K354" i="1" s="1"/>
  <c r="L354" i="1"/>
  <c r="N354" i="1" s="1"/>
  <c r="E354" i="1" l="1"/>
  <c r="C354" i="1" l="1"/>
  <c r="G355" i="1"/>
  <c r="H355" i="1" s="1"/>
  <c r="I355" i="1" l="1"/>
  <c r="K355" i="1" s="1"/>
  <c r="L355" i="1"/>
  <c r="N355" i="1" s="1"/>
  <c r="E355" i="1" l="1"/>
  <c r="C355" i="1" l="1"/>
  <c r="G356" i="1"/>
  <c r="H356" i="1" s="1"/>
  <c r="I356" i="1" l="1"/>
  <c r="K356" i="1" s="1"/>
  <c r="L356" i="1"/>
  <c r="N356" i="1" s="1"/>
  <c r="E356" i="1" l="1"/>
  <c r="C356" i="1" l="1"/>
  <c r="G357" i="1"/>
  <c r="H357" i="1" s="1"/>
  <c r="L357" i="1" l="1"/>
  <c r="N357" i="1" s="1"/>
  <c r="I357" i="1"/>
  <c r="K357" i="1" s="1"/>
  <c r="E357" i="1" l="1"/>
  <c r="C357" i="1" l="1"/>
  <c r="G358" i="1"/>
  <c r="H358" i="1" s="1"/>
  <c r="I358" i="1" l="1"/>
  <c r="K358" i="1" s="1"/>
  <c r="L358" i="1"/>
  <c r="N358" i="1" s="1"/>
  <c r="E358" i="1" l="1"/>
  <c r="C358" i="1" l="1"/>
  <c r="G359" i="1"/>
  <c r="H359" i="1" s="1"/>
  <c r="L359" i="1" l="1"/>
  <c r="N359" i="1" s="1"/>
  <c r="I359" i="1"/>
  <c r="K359" i="1" s="1"/>
  <c r="E359" i="1" l="1"/>
  <c r="C359" i="1" l="1"/>
  <c r="G360" i="1"/>
  <c r="H360" i="1" s="1"/>
  <c r="I360" i="1" l="1"/>
  <c r="K360" i="1" s="1"/>
  <c r="L360" i="1"/>
  <c r="N360" i="1" s="1"/>
  <c r="E360" i="1" l="1"/>
  <c r="C360" i="1" l="1"/>
  <c r="G361" i="1"/>
  <c r="H361" i="1" s="1"/>
  <c r="L361" i="1" l="1"/>
  <c r="N361" i="1" s="1"/>
  <c r="I361" i="1"/>
  <c r="K361" i="1" s="1"/>
  <c r="E361" i="1" l="1"/>
  <c r="C361" i="1" l="1"/>
  <c r="G362" i="1"/>
  <c r="H362" i="1" s="1"/>
  <c r="L362" i="1" l="1"/>
  <c r="N362" i="1" s="1"/>
  <c r="I362" i="1"/>
  <c r="K362" i="1" s="1"/>
  <c r="E362" i="1" l="1"/>
  <c r="C362" i="1" l="1"/>
  <c r="G363" i="1"/>
  <c r="H363" i="1" s="1"/>
  <c r="L363" i="1" l="1"/>
  <c r="N363" i="1" s="1"/>
  <c r="I363" i="1"/>
  <c r="K363" i="1" s="1"/>
  <c r="E363" i="1" l="1"/>
  <c r="C363" i="1" l="1"/>
  <c r="G364" i="1"/>
  <c r="H364" i="1" s="1"/>
  <c r="I364" i="1" l="1"/>
  <c r="K364" i="1" s="1"/>
  <c r="L364" i="1"/>
  <c r="N364" i="1" s="1"/>
  <c r="E364" i="1" l="1"/>
  <c r="C364" i="1" l="1"/>
  <c r="G365" i="1"/>
  <c r="H365" i="1" s="1"/>
  <c r="I365" i="1" l="1"/>
  <c r="K365" i="1" s="1"/>
  <c r="L365" i="1"/>
  <c r="N365" i="1" s="1"/>
  <c r="E365" i="1" l="1"/>
  <c r="C365" i="1" l="1"/>
  <c r="G366" i="1"/>
  <c r="H366" i="1" s="1"/>
  <c r="L366" i="1" l="1"/>
  <c r="N366" i="1" s="1"/>
  <c r="I366" i="1"/>
  <c r="K366" i="1" s="1"/>
  <c r="E366" i="1" l="1"/>
  <c r="C366" i="1" l="1"/>
  <c r="G367" i="1"/>
  <c r="H367" i="1" s="1"/>
  <c r="L367" i="1" l="1"/>
  <c r="N367" i="1" s="1"/>
  <c r="I367" i="1"/>
  <c r="K367" i="1" s="1"/>
  <c r="E367" i="1" l="1"/>
  <c r="C367" i="1" l="1"/>
  <c r="G368" i="1"/>
  <c r="H368" i="1" s="1"/>
  <c r="I368" i="1" l="1"/>
  <c r="K368" i="1" s="1"/>
  <c r="L368" i="1"/>
  <c r="N368" i="1" s="1"/>
  <c r="E368" i="1" l="1"/>
  <c r="C368" i="1" l="1"/>
  <c r="G369" i="1"/>
  <c r="H369" i="1" s="1"/>
  <c r="I369" i="1" l="1"/>
  <c r="K369" i="1" s="1"/>
  <c r="L369" i="1"/>
  <c r="N369" i="1" s="1"/>
  <c r="E369" i="1" l="1"/>
  <c r="C369" i="1" l="1"/>
  <c r="G370" i="1"/>
  <c r="H370" i="1" s="1"/>
  <c r="I370" i="1" l="1"/>
  <c r="K370" i="1" s="1"/>
  <c r="L370" i="1"/>
  <c r="N370" i="1" s="1"/>
  <c r="E370" i="1" l="1"/>
  <c r="C370" i="1" l="1"/>
  <c r="G371" i="1"/>
  <c r="H371" i="1" s="1"/>
  <c r="L371" i="1" l="1"/>
  <c r="N371" i="1" s="1"/>
  <c r="I371" i="1"/>
  <c r="K371" i="1" s="1"/>
  <c r="E371" i="1" l="1"/>
  <c r="C371" i="1" l="1"/>
  <c r="G372" i="1"/>
  <c r="H372" i="1" s="1"/>
  <c r="I372" i="1" l="1"/>
  <c r="K372" i="1" s="1"/>
  <c r="L372" i="1"/>
  <c r="N372" i="1" s="1"/>
  <c r="E372" i="1" l="1"/>
  <c r="C372" i="1" l="1"/>
  <c r="G373" i="1"/>
  <c r="H373" i="1" s="1"/>
  <c r="L373" i="1" l="1"/>
  <c r="N373" i="1" s="1"/>
  <c r="I373" i="1"/>
  <c r="K373" i="1" s="1"/>
  <c r="E373" i="1" l="1"/>
  <c r="C373" i="1" l="1"/>
  <c r="G374" i="1"/>
  <c r="H374" i="1" s="1"/>
  <c r="I374" i="1" l="1"/>
  <c r="K374" i="1" s="1"/>
  <c r="L374" i="1"/>
  <c r="N374" i="1" s="1"/>
  <c r="E374" i="1" l="1"/>
  <c r="C374" i="1" l="1"/>
  <c r="G375" i="1"/>
  <c r="H375" i="1" s="1"/>
  <c r="L375" i="1" l="1"/>
  <c r="N375" i="1" s="1"/>
  <c r="I375" i="1"/>
  <c r="K375" i="1" s="1"/>
  <c r="E375" i="1" l="1"/>
  <c r="C375" i="1" l="1"/>
  <c r="G376" i="1"/>
  <c r="H376" i="1" s="1"/>
  <c r="I376" i="1" l="1"/>
  <c r="K376" i="1" s="1"/>
  <c r="L376" i="1"/>
  <c r="N376" i="1" s="1"/>
  <c r="E376" i="1" l="1"/>
  <c r="C376" i="1" l="1"/>
  <c r="G377" i="1"/>
  <c r="H377" i="1" s="1"/>
  <c r="L377" i="1" l="1"/>
  <c r="N377" i="1" s="1"/>
  <c r="I377" i="1"/>
  <c r="K377" i="1" s="1"/>
  <c r="E377" i="1" l="1"/>
  <c r="C377" i="1" l="1"/>
  <c r="G378" i="1"/>
  <c r="H378" i="1" s="1"/>
  <c r="L378" i="1" l="1"/>
  <c r="N378" i="1" s="1"/>
  <c r="I378" i="1"/>
  <c r="K378" i="1" s="1"/>
  <c r="E378" i="1" l="1"/>
  <c r="C378" i="1" l="1"/>
  <c r="G379" i="1"/>
  <c r="H379" i="1" s="1"/>
  <c r="I379" i="1" l="1"/>
  <c r="K379" i="1" s="1"/>
  <c r="L379" i="1"/>
  <c r="N379" i="1" s="1"/>
  <c r="E379" i="1" l="1"/>
  <c r="C379" i="1" l="1"/>
  <c r="G380" i="1"/>
  <c r="H380" i="1" s="1"/>
  <c r="I380" i="1" l="1"/>
  <c r="K380" i="1" s="1"/>
  <c r="L380" i="1"/>
  <c r="N380" i="1" s="1"/>
  <c r="E380" i="1" l="1"/>
  <c r="C380" i="1" l="1"/>
  <c r="G381" i="1"/>
  <c r="H381" i="1" s="1"/>
  <c r="L381" i="1" l="1"/>
  <c r="N381" i="1" s="1"/>
  <c r="I381" i="1"/>
  <c r="K381" i="1" s="1"/>
  <c r="E381" i="1" l="1"/>
  <c r="C381" i="1" l="1"/>
  <c r="G382" i="1"/>
  <c r="H382" i="1" s="1"/>
  <c r="I382" i="1" l="1"/>
  <c r="K382" i="1" s="1"/>
  <c r="L382" i="1"/>
  <c r="N382" i="1" s="1"/>
  <c r="E382" i="1" l="1"/>
  <c r="C382" i="1" l="1"/>
  <c r="G383" i="1"/>
  <c r="H383" i="1" s="1"/>
  <c r="L383" i="1" l="1"/>
  <c r="N383" i="1" s="1"/>
  <c r="I383" i="1"/>
  <c r="K383" i="1" s="1"/>
  <c r="E383" i="1" l="1"/>
  <c r="C383" i="1" l="1"/>
  <c r="G384" i="1"/>
  <c r="H384" i="1" s="1"/>
  <c r="I384" i="1" l="1"/>
  <c r="K384" i="1" s="1"/>
  <c r="L384" i="1"/>
  <c r="N384" i="1" s="1"/>
  <c r="E384" i="1" l="1"/>
  <c r="C384" i="1" l="1"/>
  <c r="G385" i="1"/>
  <c r="H385" i="1" s="1"/>
  <c r="L385" i="1" l="1"/>
  <c r="N385" i="1" s="1"/>
  <c r="I385" i="1"/>
  <c r="K385" i="1" s="1"/>
  <c r="E385" i="1" l="1"/>
  <c r="C385" i="1" l="1"/>
  <c r="G386" i="1"/>
  <c r="H386" i="1" s="1"/>
  <c r="L386" i="1" l="1"/>
  <c r="N386" i="1" s="1"/>
  <c r="I386" i="1"/>
  <c r="K386" i="1" s="1"/>
  <c r="E386" i="1" l="1"/>
  <c r="C386" i="1" l="1"/>
  <c r="G387" i="1"/>
  <c r="H387" i="1" s="1"/>
  <c r="L387" i="1" l="1"/>
  <c r="N387" i="1" s="1"/>
  <c r="I387" i="1"/>
  <c r="K387" i="1" s="1"/>
  <c r="E387" i="1" l="1"/>
  <c r="C387" i="1" l="1"/>
  <c r="G388" i="1"/>
  <c r="H388" i="1" s="1"/>
  <c r="I388" i="1" l="1"/>
  <c r="K388" i="1" s="1"/>
  <c r="L388" i="1"/>
  <c r="N388" i="1" s="1"/>
  <c r="E388" i="1" l="1"/>
  <c r="C388" i="1" l="1"/>
  <c r="G389" i="1"/>
  <c r="H389" i="1" s="1"/>
  <c r="I389" i="1" l="1"/>
  <c r="K389" i="1" s="1"/>
  <c r="L389" i="1"/>
  <c r="N389" i="1" s="1"/>
  <c r="E389" i="1" l="1"/>
  <c r="C389" i="1" l="1"/>
  <c r="G390" i="1"/>
  <c r="H390" i="1" s="1"/>
  <c r="I390" i="1" l="1"/>
  <c r="K390" i="1" s="1"/>
  <c r="L390" i="1"/>
  <c r="N390" i="1" s="1"/>
  <c r="E390" i="1" l="1"/>
  <c r="C390" i="1" l="1"/>
  <c r="G391" i="1"/>
  <c r="H391" i="1" s="1"/>
  <c r="I391" i="1" l="1"/>
  <c r="K391" i="1" s="1"/>
  <c r="L391" i="1"/>
  <c r="N391" i="1" s="1"/>
  <c r="E391" i="1" l="1"/>
  <c r="C391" i="1" l="1"/>
  <c r="G392" i="1"/>
  <c r="H392" i="1" s="1"/>
  <c r="L392" i="1" l="1"/>
  <c r="N392" i="1" s="1"/>
  <c r="I392" i="1"/>
  <c r="K392" i="1" s="1"/>
  <c r="E392" i="1" l="1"/>
  <c r="C392" i="1" l="1"/>
  <c r="G393" i="1"/>
  <c r="H393" i="1" s="1"/>
  <c r="L393" i="1" l="1"/>
  <c r="N393" i="1" s="1"/>
  <c r="I393" i="1"/>
  <c r="K393" i="1" s="1"/>
  <c r="E393" i="1" l="1"/>
  <c r="C393" i="1" l="1"/>
  <c r="G394" i="1"/>
  <c r="H394" i="1" s="1"/>
  <c r="I394" i="1" l="1"/>
  <c r="K394" i="1" s="1"/>
  <c r="L394" i="1"/>
  <c r="N394" i="1" s="1"/>
  <c r="E394" i="1" l="1"/>
  <c r="C394" i="1" l="1"/>
  <c r="G395" i="1"/>
  <c r="H395" i="1" s="1"/>
  <c r="L395" i="1" l="1"/>
  <c r="N395" i="1" s="1"/>
  <c r="I395" i="1"/>
  <c r="K395" i="1" s="1"/>
  <c r="E395" i="1" l="1"/>
  <c r="C395" i="1" l="1"/>
  <c r="G396" i="1"/>
  <c r="H396" i="1" s="1"/>
  <c r="L396" i="1" l="1"/>
  <c r="N396" i="1" s="1"/>
  <c r="I396" i="1"/>
  <c r="K396" i="1" s="1"/>
  <c r="E396" i="1" l="1"/>
  <c r="C396" i="1" l="1"/>
  <c r="G397" i="1"/>
  <c r="H397" i="1" s="1"/>
  <c r="L397" i="1" l="1"/>
  <c r="N397" i="1" s="1"/>
  <c r="I397" i="1"/>
  <c r="K397" i="1" s="1"/>
  <c r="E397" i="1" l="1"/>
  <c r="C397" i="1" l="1"/>
  <c r="G398" i="1"/>
  <c r="H398" i="1" s="1"/>
  <c r="L398" i="1" l="1"/>
  <c r="N398" i="1" s="1"/>
  <c r="I398" i="1"/>
  <c r="K398" i="1" s="1"/>
  <c r="E398" i="1" l="1"/>
  <c r="C398" i="1" l="1"/>
  <c r="G399" i="1"/>
  <c r="H399" i="1" s="1"/>
  <c r="L399" i="1" l="1"/>
  <c r="N399" i="1" s="1"/>
  <c r="I399" i="1"/>
  <c r="K399" i="1" s="1"/>
  <c r="E399" i="1" l="1"/>
  <c r="C399" i="1" l="1"/>
  <c r="G400" i="1"/>
  <c r="H400" i="1" s="1"/>
  <c r="I400" i="1" l="1"/>
  <c r="K400" i="1" s="1"/>
  <c r="E400" i="1" s="1"/>
  <c r="C400" i="1" s="1"/>
  <c r="L400" i="1"/>
  <c r="N400" i="1" s="1"/>
  <c r="H41" i="1"/>
</calcChain>
</file>

<file path=xl/comments1.xml><?xml version="1.0" encoding="utf-8"?>
<comments xmlns="http://schemas.openxmlformats.org/spreadsheetml/2006/main">
  <authors>
    <author>Rajas</author>
  </authors>
  <commentList>
    <comment ref="B34" authorId="0" shapeId="0">
      <text>
        <r>
          <rPr>
            <b/>
            <sz val="9"/>
            <color indexed="81"/>
            <rFont val="Tahoma"/>
            <family val="2"/>
          </rPr>
          <t>Enter the total population of considered city/town/country here.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2" authorId="0" shapeId="0">
      <text>
        <r>
          <rPr>
            <b/>
            <sz val="9"/>
            <color indexed="81"/>
            <rFont val="Tahoma"/>
            <charset val="1"/>
          </rPr>
          <t>this is time step in days you want to proceed with. Eg if you want predictions every 3 hours put =3/24 here</t>
        </r>
      </text>
    </comment>
    <comment ref="B42" authorId="0" shapeId="0">
      <text>
        <r>
          <rPr>
            <b/>
            <sz val="9"/>
            <color indexed="81"/>
            <rFont val="Tahoma"/>
            <family val="2"/>
          </rPr>
          <t xml:space="preserve">Enter start date and time in same format </t>
        </r>
      </text>
    </comment>
    <comment ref="D42" authorId="0" shapeId="0">
      <text>
        <r>
          <rPr>
            <b/>
            <sz val="9"/>
            <color indexed="81"/>
            <rFont val="Tahoma"/>
            <charset val="1"/>
          </rPr>
          <t>This is total number of affected individuals actual value to be entered</t>
        </r>
      </text>
    </comment>
    <comment ref="E42" authorId="0" shapeId="0">
      <text>
        <r>
          <rPr>
            <b/>
            <sz val="9"/>
            <color indexed="81"/>
            <rFont val="Tahoma"/>
            <charset val="1"/>
          </rPr>
          <t>When actual count is left blank or X column is not blank this column gives predicted value else sets to the actual value provided aside for more fine tuning of curve parameters</t>
        </r>
      </text>
    </comment>
    <comment ref="H42" authorId="0" shapeId="0">
      <text>
        <r>
          <rPr>
            <b/>
            <sz val="9"/>
            <color indexed="81"/>
            <rFont val="Tahoma"/>
            <family val="2"/>
          </rPr>
          <t>The infected individuals.. Predict if X column is not blank or any input is blank.</t>
        </r>
      </text>
    </comment>
    <comment ref="J42" authorId="0" shapeId="0">
      <text>
        <r>
          <rPr>
            <b/>
            <sz val="9"/>
            <color indexed="81"/>
            <rFont val="Tahoma"/>
            <family val="2"/>
          </rPr>
          <t>put recovered patients count here</t>
        </r>
      </text>
    </comment>
    <comment ref="K42" authorId="0" shapeId="0">
      <text>
        <r>
          <rPr>
            <b/>
            <sz val="9"/>
            <color indexed="81"/>
            <rFont val="Tahoma"/>
            <family val="2"/>
          </rPr>
          <t>Predicted recoveries if any input is blank</t>
        </r>
      </text>
    </comment>
    <comment ref="M42" authorId="0" shapeId="0">
      <text>
        <r>
          <rPr>
            <b/>
            <sz val="9"/>
            <color indexed="81"/>
            <rFont val="Tahoma"/>
            <family val="2"/>
          </rPr>
          <t>actual death count</t>
        </r>
      </text>
    </comment>
    <comment ref="N42" authorId="0" shapeId="0">
      <text>
        <r>
          <rPr>
            <b/>
            <sz val="9"/>
            <color indexed="81"/>
            <rFont val="Tahoma"/>
            <family val="2"/>
          </rPr>
          <t>the predicted death count if any input is blank</t>
        </r>
      </text>
    </comment>
    <comment ref="O42" authorId="0" shapeId="0">
      <text>
        <r>
          <rPr>
            <b/>
            <sz val="9"/>
            <color indexed="81"/>
            <rFont val="Tahoma"/>
            <family val="2"/>
          </rPr>
          <t>if filled with any character, indicates active lockdown on that day</t>
        </r>
      </text>
    </comment>
  </commentList>
</comments>
</file>

<file path=xl/sharedStrings.xml><?xml version="1.0" encoding="utf-8"?>
<sst xmlns="http://schemas.openxmlformats.org/spreadsheetml/2006/main" count="1277" uniqueCount="39">
  <si>
    <t>N =</t>
  </si>
  <si>
    <t>created by Rajas Vijay Chavadekar on Apr 24, 2020, 23:10, Pune, Maharashtra, India</t>
  </si>
  <si>
    <t xml:space="preserve">  is input field</t>
  </si>
  <si>
    <t>rvchavadekar@gmail.com</t>
  </si>
  <si>
    <r>
      <rPr>
        <b/>
        <i/>
        <sz val="11"/>
        <color theme="0"/>
        <rFont val="Calibri"/>
        <charset val="134"/>
        <scheme val="minor"/>
      </rPr>
      <t xml:space="preserve">R </t>
    </r>
    <r>
      <rPr>
        <b/>
        <i/>
        <sz val="8"/>
        <color theme="0"/>
        <rFont val="Calibri"/>
        <charset val="134"/>
        <scheme val="minor"/>
      </rPr>
      <t>(Recovered)</t>
    </r>
  </si>
  <si>
    <r>
      <rPr>
        <b/>
        <i/>
        <sz val="11"/>
        <color theme="0"/>
        <rFont val="Calibri"/>
        <charset val="134"/>
        <scheme val="minor"/>
      </rPr>
      <t xml:space="preserve">D </t>
    </r>
    <r>
      <rPr>
        <b/>
        <i/>
        <sz val="8"/>
        <color theme="0"/>
        <rFont val="Calibri"/>
        <charset val="134"/>
        <scheme val="minor"/>
      </rPr>
      <t>(dead)</t>
    </r>
  </si>
  <si>
    <t>Lock</t>
  </si>
  <si>
    <t>b</t>
  </si>
  <si>
    <t>c</t>
  </si>
  <si>
    <t>∆</t>
  </si>
  <si>
    <t>act</t>
  </si>
  <si>
    <t>L</t>
  </si>
  <si>
    <t>no L</t>
  </si>
  <si>
    <t>Partitions</t>
  </si>
  <si>
    <r>
      <t xml:space="preserve">I </t>
    </r>
    <r>
      <rPr>
        <b/>
        <i/>
        <sz val="8"/>
        <color theme="0"/>
        <rFont val="Calibri"/>
        <charset val="134"/>
        <scheme val="minor"/>
      </rPr>
      <t>(Infected  or actve cases)</t>
    </r>
  </si>
  <si>
    <t>curve parameters</t>
  </si>
  <si>
    <t>lockdown</t>
  </si>
  <si>
    <t>time</t>
  </si>
  <si>
    <t>start:</t>
  </si>
  <si>
    <t>t</t>
  </si>
  <si>
    <r>
      <t xml:space="preserve">N-S </t>
    </r>
    <r>
      <rPr>
        <b/>
        <i/>
        <sz val="8"/>
        <color theme="0"/>
        <rFont val="Calibri"/>
        <family val="2"/>
        <scheme val="minor"/>
      </rPr>
      <t>(total affected)</t>
    </r>
  </si>
  <si>
    <t>https://www.census2011.co.in/census/city/375-pune.html</t>
  </si>
  <si>
    <t>population source</t>
  </si>
  <si>
    <t>data source:</t>
  </si>
  <si>
    <t>https://en.wikipedia.org/wiki/2020_coronavirus_pandemic_in_Pune</t>
  </si>
  <si>
    <t>a(t)</t>
  </si>
  <si>
    <t>https://arogya.maharashtra.gov.in/1175/Novel--Corona-Virus</t>
  </si>
  <si>
    <t>linked.com/in/rvchavadekar</t>
  </si>
  <si>
    <t>github.com/rvcgeeks</t>
  </si>
  <si>
    <t>https://phdmah.maps.arcgis.com/apps/opsdashboard/index.html#/2cc0055832264c5296890745e9ea415c</t>
  </si>
  <si>
    <t xml:space="preserve">  predict?</t>
  </si>
  <si>
    <t>null?</t>
  </si>
  <si>
    <t>flags</t>
  </si>
  <si>
    <t>con</t>
  </si>
  <si>
    <t>pred if !act</t>
  </si>
  <si>
    <t>calc if !act</t>
  </si>
  <si>
    <t>error</t>
  </si>
  <si>
    <t>avg err:</t>
  </si>
  <si>
    <t>max: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</si>
</sst>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i/>
      <sz val="11"/>
      <color theme="0"/>
      <name val="Calibri"/>
      <charset val="134"/>
      <scheme val="minor"/>
    </font>
    <font>
      <b/>
      <sz val="11"/>
      <color theme="0"/>
      <name val="Calibri"/>
      <charset val="134"/>
    </font>
    <font>
      <b/>
      <i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i/>
      <sz val="1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i/>
      <sz val="8"/>
      <color theme="0"/>
      <name val="Calibri"/>
      <charset val="134"/>
      <scheme val="minor"/>
    </font>
    <font>
      <b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8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b/>
      <i/>
      <sz val="11"/>
      <color theme="0"/>
      <name val="Calibri"/>
      <family val="2"/>
    </font>
    <font>
      <sz val="8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AFF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B9D5FF"/>
        <bgColor indexed="64"/>
      </patternFill>
    </fill>
    <fill>
      <patternFill patternType="solid">
        <fgColor rgb="FF9FFFFF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8D1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B3D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BD"/>
        <bgColor indexed="64"/>
      </patternFill>
    </fill>
    <fill>
      <patternFill patternType="solid">
        <fgColor rgb="FFFFFFEB"/>
        <bgColor indexed="64"/>
      </patternFill>
    </fill>
    <fill>
      <patternFill patternType="solid">
        <fgColor rgb="FF0065FA"/>
        <bgColor indexed="64"/>
      </patternFill>
    </fill>
  </fills>
  <borders count="28">
    <border>
      <left/>
      <right/>
      <top/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rgb="FFFF0000"/>
      </right>
      <top/>
      <bottom/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FF0000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134">
    <xf numFmtId="0" fontId="0" fillId="0" borderId="0" xfId="0"/>
    <xf numFmtId="1" fontId="0" fillId="0" borderId="0" xfId="0" applyNumberFormat="1"/>
    <xf numFmtId="1" fontId="12" fillId="5" borderId="10" xfId="0" applyNumberFormat="1" applyFont="1" applyFill="1" applyBorder="1" applyAlignment="1">
      <alignment horizontal="center" vertical="center"/>
    </xf>
    <xf numFmtId="1" fontId="0" fillId="0" borderId="11" xfId="0" applyNumberFormat="1" applyBorder="1"/>
    <xf numFmtId="1" fontId="15" fillId="6" borderId="0" xfId="0" applyNumberFormat="1" applyFont="1" applyFill="1"/>
    <xf numFmtId="1" fontId="16" fillId="0" borderId="0" xfId="1" applyNumberFormat="1"/>
    <xf numFmtId="1" fontId="13" fillId="8" borderId="8" xfId="0" applyNumberFormat="1" applyFont="1" applyFill="1" applyBorder="1" applyAlignment="1">
      <alignment horizontal="center" vertical="center"/>
    </xf>
    <xf numFmtId="1" fontId="12" fillId="8" borderId="9" xfId="0" applyNumberFormat="1" applyFont="1" applyFill="1" applyBorder="1" applyAlignment="1">
      <alignment horizontal="center" vertical="center"/>
    </xf>
    <xf numFmtId="1" fontId="12" fillId="8" borderId="10" xfId="0" applyNumberFormat="1" applyFont="1" applyFill="1" applyBorder="1" applyAlignment="1">
      <alignment horizontal="center" vertical="center"/>
    </xf>
    <xf numFmtId="1" fontId="13" fillId="9" borderId="8" xfId="0" applyNumberFormat="1" applyFont="1" applyFill="1" applyBorder="1" applyAlignment="1">
      <alignment horizontal="center" vertical="center"/>
    </xf>
    <xf numFmtId="1" fontId="15" fillId="10" borderId="0" xfId="0" applyNumberFormat="1" applyFont="1" applyFill="1"/>
    <xf numFmtId="1" fontId="12" fillId="9" borderId="9" xfId="0" applyNumberFormat="1" applyFont="1" applyFill="1" applyBorder="1" applyAlignment="1">
      <alignment horizontal="center" vertical="center"/>
    </xf>
    <xf numFmtId="1" fontId="12" fillId="9" borderId="10" xfId="0" applyNumberFormat="1" applyFont="1" applyFill="1" applyBorder="1" applyAlignment="1">
      <alignment horizontal="center" vertical="center"/>
    </xf>
    <xf numFmtId="0" fontId="0" fillId="0" borderId="0" xfId="0" applyFill="1"/>
    <xf numFmtId="1" fontId="15" fillId="13" borderId="0" xfId="0" applyNumberFormat="1" applyFont="1" applyFill="1"/>
    <xf numFmtId="0" fontId="18" fillId="0" borderId="11" xfId="0" applyFont="1" applyBorder="1" applyAlignment="1">
      <alignment horizontal="center" vertical="center"/>
    </xf>
    <xf numFmtId="0" fontId="16" fillId="0" borderId="0" xfId="1"/>
    <xf numFmtId="0" fontId="0" fillId="0" borderId="11" xfId="0" applyBorder="1"/>
    <xf numFmtId="0" fontId="14" fillId="11" borderId="9" xfId="0" applyFont="1" applyFill="1" applyBorder="1" applyAlignment="1">
      <alignment horizontal="center"/>
    </xf>
    <xf numFmtId="0" fontId="0" fillId="16" borderId="0" xfId="0" applyFill="1"/>
    <xf numFmtId="0" fontId="0" fillId="17" borderId="0" xfId="0" applyFill="1"/>
    <xf numFmtId="1" fontId="13" fillId="5" borderId="17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9" fillId="0" borderId="11" xfId="0" applyNumberFormat="1" applyFont="1" applyFill="1" applyBorder="1" applyAlignment="1">
      <alignment horizontal="right"/>
    </xf>
    <xf numFmtId="1" fontId="20" fillId="7" borderId="0" xfId="0" applyNumberFormat="1" applyFont="1" applyFill="1" applyAlignment="1">
      <alignment horizontal="right"/>
    </xf>
    <xf numFmtId="0" fontId="9" fillId="0" borderId="0" xfId="0" applyNumberFormat="1" applyFont="1" applyAlignment="1">
      <alignment horizontal="center"/>
    </xf>
    <xf numFmtId="0" fontId="11" fillId="0" borderId="0" xfId="0" applyNumberFormat="1" applyFont="1" applyFill="1" applyBorder="1" applyAlignment="1">
      <alignment horizontal="center" vertical="center"/>
    </xf>
    <xf numFmtId="0" fontId="8" fillId="0" borderId="9" xfId="0" applyFont="1" applyBorder="1"/>
    <xf numFmtId="14" fontId="0" fillId="0" borderId="0" xfId="0" applyNumberFormat="1" applyAlignment="1">
      <alignment horizontal="center"/>
    </xf>
    <xf numFmtId="14" fontId="10" fillId="0" borderId="0" xfId="0" applyNumberFormat="1" applyFont="1" applyFill="1" applyAlignment="1">
      <alignment horizontal="center" vertical="center"/>
    </xf>
    <xf numFmtId="14" fontId="7" fillId="0" borderId="0" xfId="0" applyNumberFormat="1" applyFont="1" applyAlignment="1">
      <alignment horizontal="center"/>
    </xf>
    <xf numFmtId="22" fontId="24" fillId="14" borderId="0" xfId="0" applyNumberFormat="1" applyFont="1" applyFill="1" applyAlignment="1">
      <alignment horizontal="center"/>
    </xf>
    <xf numFmtId="0" fontId="25" fillId="12" borderId="8" xfId="0" applyFont="1" applyFill="1" applyBorder="1" applyAlignment="1">
      <alignment horizontal="center" vertical="center"/>
    </xf>
    <xf numFmtId="14" fontId="21" fillId="12" borderId="10" xfId="0" applyNumberFormat="1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Border="1" applyAlignment="1">
      <alignment horizontal="center" vertical="center"/>
    </xf>
    <xf numFmtId="0" fontId="14" fillId="11" borderId="21" xfId="0" applyFont="1" applyFill="1" applyBorder="1" applyAlignment="1">
      <alignment horizontal="center"/>
    </xf>
    <xf numFmtId="0" fontId="24" fillId="11" borderId="10" xfId="0" applyFont="1" applyFill="1" applyBorder="1" applyAlignment="1">
      <alignment horizontal="center"/>
    </xf>
    <xf numFmtId="1" fontId="20" fillId="4" borderId="0" xfId="0" applyNumberFormat="1" applyFont="1" applyFill="1" applyAlignment="1">
      <alignment horizontal="right"/>
    </xf>
    <xf numFmtId="1" fontId="15" fillId="18" borderId="0" xfId="0" applyNumberFormat="1" applyFont="1" applyFill="1"/>
    <xf numFmtId="1" fontId="15" fillId="8" borderId="0" xfId="0" applyNumberFormat="1" applyFont="1" applyFill="1"/>
    <xf numFmtId="1" fontId="15" fillId="9" borderId="0" xfId="0" applyNumberFormat="1" applyFont="1" applyFill="1"/>
    <xf numFmtId="0" fontId="0" fillId="11" borderId="0" xfId="0" applyFill="1"/>
    <xf numFmtId="1" fontId="27" fillId="0" borderId="0" xfId="1" applyNumberFormat="1" applyFont="1"/>
    <xf numFmtId="0" fontId="27" fillId="0" borderId="0" xfId="1" applyFont="1"/>
    <xf numFmtId="0" fontId="8" fillId="0" borderId="22" xfId="0" applyFont="1" applyBorder="1" applyAlignment="1">
      <alignment horizontal="center" vertical="center"/>
    </xf>
    <xf numFmtId="0" fontId="6" fillId="0" borderId="11" xfId="0" applyFont="1" applyBorder="1"/>
    <xf numFmtId="0" fontId="7" fillId="0" borderId="11" xfId="0" applyFont="1" applyBorder="1"/>
    <xf numFmtId="0" fontId="7" fillId="0" borderId="11" xfId="0" applyFont="1" applyFill="1" applyBorder="1"/>
    <xf numFmtId="0" fontId="0" fillId="0" borderId="11" xfId="0" applyFill="1" applyBorder="1"/>
    <xf numFmtId="0" fontId="6" fillId="0" borderId="11" xfId="0" applyFont="1" applyFill="1" applyBorder="1"/>
    <xf numFmtId="0" fontId="21" fillId="11" borderId="10" xfId="0" applyFont="1" applyFill="1" applyBorder="1" applyAlignment="1">
      <alignment horizontal="center" vertical="center"/>
    </xf>
    <xf numFmtId="0" fontId="21" fillId="11" borderId="8" xfId="0" applyFont="1" applyFill="1" applyBorder="1" applyAlignment="1">
      <alignment horizontal="center"/>
    </xf>
    <xf numFmtId="0" fontId="21" fillId="11" borderId="17" xfId="0" applyFont="1" applyFill="1" applyBorder="1" applyAlignment="1">
      <alignment horizontal="center"/>
    </xf>
    <xf numFmtId="0" fontId="21" fillId="11" borderId="8" xfId="0" applyFont="1" applyFill="1" applyBorder="1" applyAlignment="1">
      <alignment horizontal="center" vertical="center"/>
    </xf>
    <xf numFmtId="0" fontId="28" fillId="0" borderId="0" xfId="0" applyFont="1" applyFill="1"/>
    <xf numFmtId="0" fontId="5" fillId="0" borderId="11" xfId="0" applyFont="1" applyBorder="1"/>
    <xf numFmtId="22" fontId="24" fillId="12" borderId="24" xfId="0" applyNumberFormat="1" applyFont="1" applyFill="1" applyBorder="1" applyAlignment="1">
      <alignment horizontal="center"/>
    </xf>
    <xf numFmtId="0" fontId="4" fillId="0" borderId="11" xfId="0" applyFont="1" applyBorder="1"/>
    <xf numFmtId="0" fontId="4" fillId="0" borderId="11" xfId="0" applyFont="1" applyFill="1" applyBorder="1"/>
    <xf numFmtId="0" fontId="22" fillId="4" borderId="22" xfId="0" applyNumberFormat="1" applyFont="1" applyFill="1" applyBorder="1" applyAlignment="1">
      <alignment horizontal="center" vertical="center"/>
    </xf>
    <xf numFmtId="0" fontId="22" fillId="4" borderId="17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11" fillId="0" borderId="0" xfId="0" applyNumberFormat="1" applyFont="1" applyFill="1" applyBorder="1" applyAlignment="1">
      <alignment horizontal="center" vertical="center"/>
    </xf>
    <xf numFmtId="164" fontId="22" fillId="4" borderId="10" xfId="0" applyNumberFormat="1" applyFont="1" applyFill="1" applyBorder="1" applyAlignment="1">
      <alignment horizontal="center"/>
    </xf>
    <xf numFmtId="0" fontId="4" fillId="0" borderId="0" xfId="0" applyNumberFormat="1" applyFont="1" applyAlignment="1">
      <alignment horizontal="right"/>
    </xf>
    <xf numFmtId="164" fontId="11" fillId="0" borderId="0" xfId="0" applyNumberFormat="1" applyFont="1" applyFill="1" applyBorder="1" applyAlignment="1">
      <alignment vertical="center"/>
    </xf>
    <xf numFmtId="1" fontId="4" fillId="0" borderId="0" xfId="0" applyNumberFormat="1" applyFont="1" applyAlignment="1">
      <alignment horizontal="right"/>
    </xf>
    <xf numFmtId="1" fontId="20" fillId="0" borderId="0" xfId="0" applyNumberFormat="1" applyFont="1"/>
    <xf numFmtId="0" fontId="3" fillId="0" borderId="11" xfId="0" applyFont="1" applyBorder="1"/>
    <xf numFmtId="0" fontId="3" fillId="0" borderId="11" xfId="0" applyFont="1" applyFill="1" applyBorder="1"/>
    <xf numFmtId="0" fontId="0" fillId="0" borderId="25" xfId="0" applyBorder="1"/>
    <xf numFmtId="0" fontId="9" fillId="0" borderId="25" xfId="0" applyNumberFormat="1" applyFont="1" applyFill="1" applyBorder="1" applyAlignment="1">
      <alignment horizontal="right"/>
    </xf>
    <xf numFmtId="1" fontId="0" fillId="0" borderId="25" xfId="0" applyNumberFormat="1" applyBorder="1"/>
    <xf numFmtId="0" fontId="18" fillId="0" borderId="25" xfId="0" applyFont="1" applyBorder="1" applyAlignment="1">
      <alignment horizontal="center" vertical="center"/>
    </xf>
    <xf numFmtId="0" fontId="7" fillId="0" borderId="25" xfId="0" applyFont="1" applyBorder="1"/>
    <xf numFmtId="0" fontId="6" fillId="0" borderId="25" xfId="0" applyFont="1" applyBorder="1"/>
    <xf numFmtId="0" fontId="0" fillId="0" borderId="25" xfId="0" applyFill="1" applyBorder="1"/>
    <xf numFmtId="0" fontId="0" fillId="0" borderId="0" xfId="0" applyFill="1" applyBorder="1"/>
    <xf numFmtId="22" fontId="24" fillId="0" borderId="0" xfId="0" applyNumberFormat="1" applyFont="1" applyFill="1" applyBorder="1" applyAlignment="1">
      <alignment horizontal="center"/>
    </xf>
    <xf numFmtId="0" fontId="9" fillId="0" borderId="0" xfId="0" applyNumberFormat="1" applyFont="1" applyFill="1" applyBorder="1" applyAlignment="1">
      <alignment horizontal="right"/>
    </xf>
    <xf numFmtId="1" fontId="20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/>
    <xf numFmtId="1" fontId="15" fillId="0" borderId="0" xfId="0" applyNumberFormat="1" applyFont="1" applyFill="1" applyBorder="1"/>
    <xf numFmtId="0" fontId="18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0" fontId="6" fillId="0" borderId="0" xfId="0" applyFont="1" applyFill="1" applyBorder="1"/>
    <xf numFmtId="14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2" fillId="0" borderId="11" xfId="0" applyFont="1" applyFill="1" applyBorder="1"/>
    <xf numFmtId="0" fontId="2" fillId="0" borderId="11" xfId="0" applyFont="1" applyBorder="1"/>
    <xf numFmtId="0" fontId="32" fillId="4" borderId="8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64" fontId="33" fillId="0" borderId="0" xfId="0" applyNumberFormat="1" applyFont="1" applyAlignment="1">
      <alignment horizontal="center"/>
    </xf>
    <xf numFmtId="0" fontId="1" fillId="0" borderId="11" xfId="0" applyFont="1" applyFill="1" applyBorder="1"/>
    <xf numFmtId="0" fontId="24" fillId="11" borderId="19" xfId="0" applyFont="1" applyFill="1" applyBorder="1" applyAlignment="1">
      <alignment horizontal="center" vertical="center"/>
    </xf>
    <xf numFmtId="0" fontId="24" fillId="11" borderId="20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17" fillId="11" borderId="12" xfId="0" applyFont="1" applyFill="1" applyBorder="1" applyAlignment="1">
      <alignment horizontal="center" vertical="center"/>
    </xf>
    <xf numFmtId="0" fontId="17" fillId="11" borderId="16" xfId="0" applyFont="1" applyFill="1" applyBorder="1" applyAlignment="1">
      <alignment horizontal="center" vertical="center"/>
    </xf>
    <xf numFmtId="14" fontId="26" fillId="2" borderId="23" xfId="0" applyNumberFormat="1" applyFont="1" applyFill="1" applyBorder="1" applyAlignment="1">
      <alignment horizontal="center" vertical="center"/>
    </xf>
    <xf numFmtId="14" fontId="8" fillId="0" borderId="21" xfId="0" applyNumberFormat="1" applyFont="1" applyBorder="1" applyAlignment="1">
      <alignment horizontal="center"/>
    </xf>
    <xf numFmtId="14" fontId="8" fillId="0" borderId="17" xfId="0" applyNumberFormat="1" applyFont="1" applyBorder="1" applyAlignment="1">
      <alignment horizontal="center"/>
    </xf>
    <xf numFmtId="0" fontId="21" fillId="11" borderId="12" xfId="0" applyFont="1" applyFill="1" applyBorder="1" applyAlignment="1">
      <alignment horizontal="center" vertical="center"/>
    </xf>
    <xf numFmtId="0" fontId="17" fillId="11" borderId="18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22" fillId="4" borderId="6" xfId="0" applyFont="1" applyFill="1" applyBorder="1" applyAlignment="1">
      <alignment horizontal="center" vertical="center"/>
    </xf>
    <xf numFmtId="0" fontId="22" fillId="4" borderId="7" xfId="0" applyFont="1" applyFill="1" applyBorder="1" applyAlignment="1">
      <alignment horizontal="center" vertical="center"/>
    </xf>
    <xf numFmtId="0" fontId="14" fillId="15" borderId="12" xfId="0" applyFont="1" applyFill="1" applyBorder="1" applyAlignment="1">
      <alignment horizontal="center" vertical="center"/>
    </xf>
    <xf numFmtId="0" fontId="14" fillId="15" borderId="14" xfId="0" applyFont="1" applyFill="1" applyBorder="1" applyAlignment="1">
      <alignment horizontal="center" vertical="center"/>
    </xf>
    <xf numFmtId="0" fontId="8" fillId="0" borderId="22" xfId="0" applyNumberFormat="1" applyFont="1" applyBorder="1" applyAlignment="1">
      <alignment horizontal="center"/>
    </xf>
    <xf numFmtId="0" fontId="0" fillId="0" borderId="22" xfId="0" applyNumberFormat="1" applyBorder="1" applyAlignment="1">
      <alignment horizontal="center"/>
    </xf>
    <xf numFmtId="0" fontId="0" fillId="0" borderId="17" xfId="0" applyNumberFormat="1" applyBorder="1" applyAlignment="1">
      <alignment horizontal="center"/>
    </xf>
    <xf numFmtId="0" fontId="21" fillId="12" borderId="13" xfId="0" applyFont="1" applyFill="1" applyBorder="1" applyAlignment="1">
      <alignment horizontal="center" vertical="center"/>
    </xf>
    <xf numFmtId="0" fontId="21" fillId="12" borderId="15" xfId="0" applyFont="1" applyFill="1" applyBorder="1" applyAlignment="1">
      <alignment horizontal="center" vertical="center"/>
    </xf>
    <xf numFmtId="0" fontId="22" fillId="5" borderId="5" xfId="0" applyFont="1" applyFill="1" applyBorder="1" applyAlignment="1">
      <alignment horizontal="center" vertical="center"/>
    </xf>
    <xf numFmtId="0" fontId="22" fillId="5" borderId="7" xfId="0" applyFont="1" applyFill="1" applyBorder="1" applyAlignment="1">
      <alignment horizontal="center" vertical="center"/>
    </xf>
    <xf numFmtId="0" fontId="12" fillId="8" borderId="5" xfId="0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0" fontId="12" fillId="9" borderId="5" xfId="0" applyFont="1" applyFill="1" applyBorder="1" applyAlignment="1">
      <alignment horizontal="center" vertical="center"/>
    </xf>
    <xf numFmtId="0" fontId="12" fillId="9" borderId="6" xfId="0" applyFont="1" applyFill="1" applyBorder="1" applyAlignment="1">
      <alignment horizontal="center" vertical="center"/>
    </xf>
    <xf numFmtId="0" fontId="12" fillId="9" borderId="7" xfId="0" applyFont="1" applyFill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11" fillId="3" borderId="1" xfId="0" applyNumberFormat="1" applyFont="1" applyFill="1" applyBorder="1" applyAlignment="1">
      <alignment horizontal="center" vertical="center"/>
    </xf>
    <xf numFmtId="0" fontId="11" fillId="3" borderId="26" xfId="0" applyNumberFormat="1" applyFont="1" applyFill="1" applyBorder="1" applyAlignment="1">
      <alignment horizontal="center" vertical="center"/>
    </xf>
    <xf numFmtId="0" fontId="11" fillId="3" borderId="2" xfId="0" applyNumberFormat="1" applyFont="1" applyFill="1" applyBorder="1" applyAlignment="1">
      <alignment horizontal="center" vertical="center"/>
    </xf>
    <xf numFmtId="0" fontId="11" fillId="3" borderId="3" xfId="0" applyNumberFormat="1" applyFont="1" applyFill="1" applyBorder="1" applyAlignment="1">
      <alignment horizontal="center" vertical="center"/>
    </xf>
    <xf numFmtId="0" fontId="11" fillId="3" borderId="27" xfId="0" applyNumberFormat="1" applyFont="1" applyFill="1" applyBorder="1" applyAlignment="1">
      <alignment horizontal="center" vertical="center"/>
    </xf>
    <xf numFmtId="0" fontId="11" fillId="3" borderId="4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b/>
        <i val="0"/>
        <color theme="1"/>
      </font>
      <fill>
        <patternFill patternType="solid">
          <bgColor rgb="FFFFC89B"/>
        </patternFill>
      </fill>
    </dxf>
  </dxfs>
  <tableStyles count="0" defaultTableStyle="TableStyleMedium2" defaultPivotStyle="PivotStyleLight16"/>
  <colors>
    <mruColors>
      <color rgb="FFFFFFBD"/>
      <color rgb="FFFFFFEB"/>
      <color rgb="FF9933FF"/>
      <color rgb="FF0065FA"/>
      <color rgb="FFE1FFE1"/>
      <color rgb="FFFFAFF9"/>
      <color rgb="FFFFFF97"/>
      <color rgb="FFFFFF8B"/>
      <color rgb="FFFFFF81"/>
      <color rgb="FFFFC8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0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sz="2000" b="1" i="1">
                <a:solidFill>
                  <a:schemeClr val="bg1"/>
                </a:solidFill>
                <a:latin typeface="Arial Black" panose="020B0A04020102020204" pitchFamily="34" charset="0"/>
              </a:rPr>
              <a:t>PANDEMIC PREDICTION by RVC v1.0</a:t>
            </a:r>
          </a:p>
        </c:rich>
      </c:tx>
      <c:layout>
        <c:manualLayout>
          <c:xMode val="edge"/>
          <c:yMode val="edge"/>
          <c:x val="0.28896243926955945"/>
          <c:y val="2.01842551625383E-2"/>
        </c:manualLayout>
      </c:layout>
      <c:overlay val="0"/>
      <c:spPr>
        <a:solidFill>
          <a:srgbClr val="C0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0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xVal>
            <c:numRef>
              <c:f>Sheet1!$B$42:$B$400</c:f>
              <c:numCache>
                <c:formatCode>m/d/yyyy\ h:mm</c:formatCode>
                <c:ptCount val="359"/>
                <c:pt idx="0">
                  <c:v>43899.75</c:v>
                </c:pt>
                <c:pt idx="1">
                  <c:v>43900.75</c:v>
                </c:pt>
                <c:pt idx="2">
                  <c:v>43901.75</c:v>
                </c:pt>
                <c:pt idx="3">
                  <c:v>43902.75</c:v>
                </c:pt>
                <c:pt idx="4">
                  <c:v>43903.75</c:v>
                </c:pt>
                <c:pt idx="5">
                  <c:v>43904.75</c:v>
                </c:pt>
                <c:pt idx="6">
                  <c:v>43905.75</c:v>
                </c:pt>
                <c:pt idx="7">
                  <c:v>43906.75</c:v>
                </c:pt>
                <c:pt idx="8">
                  <c:v>43907.75</c:v>
                </c:pt>
                <c:pt idx="9">
                  <c:v>43908.75</c:v>
                </c:pt>
                <c:pt idx="10">
                  <c:v>43909.75</c:v>
                </c:pt>
                <c:pt idx="11">
                  <c:v>43910.75</c:v>
                </c:pt>
                <c:pt idx="12">
                  <c:v>43911.75</c:v>
                </c:pt>
                <c:pt idx="13">
                  <c:v>43912.75</c:v>
                </c:pt>
                <c:pt idx="14">
                  <c:v>43913.75</c:v>
                </c:pt>
                <c:pt idx="15">
                  <c:v>43914.75</c:v>
                </c:pt>
                <c:pt idx="16">
                  <c:v>43915.75</c:v>
                </c:pt>
                <c:pt idx="17">
                  <c:v>43916.75</c:v>
                </c:pt>
                <c:pt idx="18">
                  <c:v>43917.75</c:v>
                </c:pt>
                <c:pt idx="19">
                  <c:v>43918.75</c:v>
                </c:pt>
                <c:pt idx="20">
                  <c:v>43919.75</c:v>
                </c:pt>
                <c:pt idx="21">
                  <c:v>43920.75</c:v>
                </c:pt>
                <c:pt idx="22">
                  <c:v>43921.75</c:v>
                </c:pt>
                <c:pt idx="23">
                  <c:v>43922.75</c:v>
                </c:pt>
                <c:pt idx="24">
                  <c:v>43923.75</c:v>
                </c:pt>
                <c:pt idx="25">
                  <c:v>43924.75</c:v>
                </c:pt>
                <c:pt idx="26">
                  <c:v>43925.75</c:v>
                </c:pt>
                <c:pt idx="27">
                  <c:v>43926.75</c:v>
                </c:pt>
                <c:pt idx="28">
                  <c:v>43927.75</c:v>
                </c:pt>
                <c:pt idx="29">
                  <c:v>43928.75</c:v>
                </c:pt>
                <c:pt idx="30">
                  <c:v>43929.75</c:v>
                </c:pt>
                <c:pt idx="31">
                  <c:v>43930.75</c:v>
                </c:pt>
                <c:pt idx="32">
                  <c:v>43931.75</c:v>
                </c:pt>
                <c:pt idx="33">
                  <c:v>43932.75</c:v>
                </c:pt>
                <c:pt idx="34">
                  <c:v>43933.75</c:v>
                </c:pt>
                <c:pt idx="35">
                  <c:v>43934.75</c:v>
                </c:pt>
                <c:pt idx="36">
                  <c:v>43935.75</c:v>
                </c:pt>
                <c:pt idx="37">
                  <c:v>43936.75</c:v>
                </c:pt>
                <c:pt idx="38">
                  <c:v>43937.75</c:v>
                </c:pt>
                <c:pt idx="39">
                  <c:v>43938.75</c:v>
                </c:pt>
                <c:pt idx="40">
                  <c:v>43939.75</c:v>
                </c:pt>
                <c:pt idx="41">
                  <c:v>43940.75</c:v>
                </c:pt>
                <c:pt idx="42">
                  <c:v>43941.75</c:v>
                </c:pt>
                <c:pt idx="43">
                  <c:v>43942.75</c:v>
                </c:pt>
                <c:pt idx="44">
                  <c:v>43943.75</c:v>
                </c:pt>
                <c:pt idx="45">
                  <c:v>43944.75</c:v>
                </c:pt>
                <c:pt idx="46">
                  <c:v>43945.75</c:v>
                </c:pt>
                <c:pt idx="47">
                  <c:v>43946.75</c:v>
                </c:pt>
                <c:pt idx="48">
                  <c:v>43947.75</c:v>
                </c:pt>
                <c:pt idx="49">
                  <c:v>43948.75</c:v>
                </c:pt>
                <c:pt idx="50">
                  <c:v>43949.75</c:v>
                </c:pt>
                <c:pt idx="51">
                  <c:v>43950.75</c:v>
                </c:pt>
                <c:pt idx="52">
                  <c:v>43951.75</c:v>
                </c:pt>
                <c:pt idx="53">
                  <c:v>43952.75</c:v>
                </c:pt>
                <c:pt idx="54">
                  <c:v>43953.75</c:v>
                </c:pt>
                <c:pt idx="55">
                  <c:v>43954.75</c:v>
                </c:pt>
                <c:pt idx="56">
                  <c:v>43955.75</c:v>
                </c:pt>
                <c:pt idx="57">
                  <c:v>43956.75</c:v>
                </c:pt>
                <c:pt idx="58">
                  <c:v>43957.75</c:v>
                </c:pt>
                <c:pt idx="59">
                  <c:v>43958.75</c:v>
                </c:pt>
                <c:pt idx="60">
                  <c:v>43959.75</c:v>
                </c:pt>
                <c:pt idx="61">
                  <c:v>43960.75</c:v>
                </c:pt>
                <c:pt idx="62">
                  <c:v>43961.75</c:v>
                </c:pt>
                <c:pt idx="63">
                  <c:v>43962.75</c:v>
                </c:pt>
                <c:pt idx="64">
                  <c:v>43963.75</c:v>
                </c:pt>
                <c:pt idx="65">
                  <c:v>43964.75</c:v>
                </c:pt>
                <c:pt idx="66">
                  <c:v>43965.75</c:v>
                </c:pt>
                <c:pt idx="67">
                  <c:v>43966.75</c:v>
                </c:pt>
                <c:pt idx="68">
                  <c:v>43967.75</c:v>
                </c:pt>
                <c:pt idx="69">
                  <c:v>43968.75</c:v>
                </c:pt>
                <c:pt idx="70">
                  <c:v>43969.75</c:v>
                </c:pt>
                <c:pt idx="71">
                  <c:v>43970.75</c:v>
                </c:pt>
                <c:pt idx="72">
                  <c:v>43971.75</c:v>
                </c:pt>
                <c:pt idx="73">
                  <c:v>43972.75</c:v>
                </c:pt>
                <c:pt idx="74">
                  <c:v>43973.75</c:v>
                </c:pt>
                <c:pt idx="75">
                  <c:v>43974.75</c:v>
                </c:pt>
                <c:pt idx="76">
                  <c:v>43975.75</c:v>
                </c:pt>
                <c:pt idx="77">
                  <c:v>43976.75</c:v>
                </c:pt>
                <c:pt idx="78">
                  <c:v>43977.75</c:v>
                </c:pt>
                <c:pt idx="79">
                  <c:v>43978.75</c:v>
                </c:pt>
                <c:pt idx="80">
                  <c:v>43979.75</c:v>
                </c:pt>
                <c:pt idx="81">
                  <c:v>43980.75</c:v>
                </c:pt>
                <c:pt idx="82">
                  <c:v>43981.75</c:v>
                </c:pt>
                <c:pt idx="83">
                  <c:v>43982.75</c:v>
                </c:pt>
                <c:pt idx="84">
                  <c:v>43983.75</c:v>
                </c:pt>
                <c:pt idx="85">
                  <c:v>43984.75</c:v>
                </c:pt>
                <c:pt idx="86">
                  <c:v>43985.75</c:v>
                </c:pt>
                <c:pt idx="87">
                  <c:v>43986.75</c:v>
                </c:pt>
                <c:pt idx="88">
                  <c:v>43987.75</c:v>
                </c:pt>
                <c:pt idx="89">
                  <c:v>43988.75</c:v>
                </c:pt>
                <c:pt idx="90">
                  <c:v>43989.75</c:v>
                </c:pt>
                <c:pt idx="91">
                  <c:v>43990.75</c:v>
                </c:pt>
                <c:pt idx="92">
                  <c:v>43991.75</c:v>
                </c:pt>
                <c:pt idx="93">
                  <c:v>43992.75</c:v>
                </c:pt>
                <c:pt idx="94">
                  <c:v>43993.75</c:v>
                </c:pt>
                <c:pt idx="95">
                  <c:v>43994.75</c:v>
                </c:pt>
                <c:pt idx="96">
                  <c:v>43995.75</c:v>
                </c:pt>
                <c:pt idx="97">
                  <c:v>43996.75</c:v>
                </c:pt>
                <c:pt idx="98">
                  <c:v>43997.75</c:v>
                </c:pt>
                <c:pt idx="99">
                  <c:v>43998.75</c:v>
                </c:pt>
                <c:pt idx="100">
                  <c:v>43999.75</c:v>
                </c:pt>
                <c:pt idx="101">
                  <c:v>44000.75</c:v>
                </c:pt>
                <c:pt idx="102">
                  <c:v>44001.75</c:v>
                </c:pt>
                <c:pt idx="103">
                  <c:v>44002.75</c:v>
                </c:pt>
                <c:pt idx="104">
                  <c:v>44003.75</c:v>
                </c:pt>
                <c:pt idx="105">
                  <c:v>44004.75</c:v>
                </c:pt>
                <c:pt idx="106">
                  <c:v>44005.75</c:v>
                </c:pt>
                <c:pt idx="107">
                  <c:v>44006.75</c:v>
                </c:pt>
                <c:pt idx="108">
                  <c:v>44007.75</c:v>
                </c:pt>
                <c:pt idx="109">
                  <c:v>44008.75</c:v>
                </c:pt>
                <c:pt idx="110">
                  <c:v>44009.75</c:v>
                </c:pt>
                <c:pt idx="111">
                  <c:v>44010.75</c:v>
                </c:pt>
                <c:pt idx="112">
                  <c:v>44011.75</c:v>
                </c:pt>
                <c:pt idx="113">
                  <c:v>44012.75</c:v>
                </c:pt>
                <c:pt idx="114">
                  <c:v>44013.75</c:v>
                </c:pt>
                <c:pt idx="115">
                  <c:v>44014.75</c:v>
                </c:pt>
                <c:pt idx="116">
                  <c:v>44015.75</c:v>
                </c:pt>
                <c:pt idx="117">
                  <c:v>44016.75</c:v>
                </c:pt>
                <c:pt idx="118">
                  <c:v>44017.75</c:v>
                </c:pt>
                <c:pt idx="119">
                  <c:v>44018.75</c:v>
                </c:pt>
                <c:pt idx="120">
                  <c:v>44019.75</c:v>
                </c:pt>
                <c:pt idx="121">
                  <c:v>44020.75</c:v>
                </c:pt>
                <c:pt idx="122">
                  <c:v>44021.75</c:v>
                </c:pt>
                <c:pt idx="123">
                  <c:v>44022.75</c:v>
                </c:pt>
                <c:pt idx="124">
                  <c:v>44023.75</c:v>
                </c:pt>
                <c:pt idx="125">
                  <c:v>44024.75</c:v>
                </c:pt>
                <c:pt idx="126">
                  <c:v>44025.75</c:v>
                </c:pt>
                <c:pt idx="127">
                  <c:v>44026.75</c:v>
                </c:pt>
                <c:pt idx="128">
                  <c:v>44027.75</c:v>
                </c:pt>
                <c:pt idx="129">
                  <c:v>44028.75</c:v>
                </c:pt>
                <c:pt idx="130">
                  <c:v>44029.75</c:v>
                </c:pt>
                <c:pt idx="131">
                  <c:v>44030.75</c:v>
                </c:pt>
                <c:pt idx="132">
                  <c:v>44031.75</c:v>
                </c:pt>
                <c:pt idx="133">
                  <c:v>44032.75</c:v>
                </c:pt>
                <c:pt idx="134">
                  <c:v>44033.75</c:v>
                </c:pt>
                <c:pt idx="135">
                  <c:v>44034.75</c:v>
                </c:pt>
                <c:pt idx="136">
                  <c:v>44035.75</c:v>
                </c:pt>
                <c:pt idx="137">
                  <c:v>44036.75</c:v>
                </c:pt>
                <c:pt idx="138">
                  <c:v>44037.75</c:v>
                </c:pt>
                <c:pt idx="139">
                  <c:v>44038.75</c:v>
                </c:pt>
                <c:pt idx="140">
                  <c:v>44039.75</c:v>
                </c:pt>
                <c:pt idx="141">
                  <c:v>44040.75</c:v>
                </c:pt>
                <c:pt idx="142">
                  <c:v>44041.75</c:v>
                </c:pt>
                <c:pt idx="143">
                  <c:v>44042.75</c:v>
                </c:pt>
                <c:pt idx="144">
                  <c:v>44043.75</c:v>
                </c:pt>
                <c:pt idx="145">
                  <c:v>44044.75</c:v>
                </c:pt>
                <c:pt idx="146">
                  <c:v>44045.75</c:v>
                </c:pt>
                <c:pt idx="147">
                  <c:v>44046.75</c:v>
                </c:pt>
                <c:pt idx="148">
                  <c:v>44047.75</c:v>
                </c:pt>
                <c:pt idx="149">
                  <c:v>44048.75</c:v>
                </c:pt>
                <c:pt idx="150">
                  <c:v>44049.75</c:v>
                </c:pt>
                <c:pt idx="151">
                  <c:v>44050.75</c:v>
                </c:pt>
                <c:pt idx="152">
                  <c:v>44051.75</c:v>
                </c:pt>
                <c:pt idx="153">
                  <c:v>44052.75</c:v>
                </c:pt>
                <c:pt idx="154">
                  <c:v>44053.75</c:v>
                </c:pt>
                <c:pt idx="155">
                  <c:v>44054.75</c:v>
                </c:pt>
                <c:pt idx="156">
                  <c:v>44055.75</c:v>
                </c:pt>
                <c:pt idx="157">
                  <c:v>44056.75</c:v>
                </c:pt>
                <c:pt idx="158">
                  <c:v>44057.75</c:v>
                </c:pt>
                <c:pt idx="159">
                  <c:v>44058.75</c:v>
                </c:pt>
                <c:pt idx="160">
                  <c:v>44059.75</c:v>
                </c:pt>
                <c:pt idx="161">
                  <c:v>44060.75</c:v>
                </c:pt>
                <c:pt idx="162">
                  <c:v>44061.75</c:v>
                </c:pt>
                <c:pt idx="163">
                  <c:v>44062.75</c:v>
                </c:pt>
                <c:pt idx="164">
                  <c:v>44063.75</c:v>
                </c:pt>
                <c:pt idx="165">
                  <c:v>44064.75</c:v>
                </c:pt>
                <c:pt idx="166">
                  <c:v>44065.75</c:v>
                </c:pt>
                <c:pt idx="167">
                  <c:v>44066.75</c:v>
                </c:pt>
                <c:pt idx="168">
                  <c:v>44067.75</c:v>
                </c:pt>
                <c:pt idx="169">
                  <c:v>44068.75</c:v>
                </c:pt>
                <c:pt idx="170">
                  <c:v>44069.75</c:v>
                </c:pt>
                <c:pt idx="171">
                  <c:v>44070.75</c:v>
                </c:pt>
                <c:pt idx="172">
                  <c:v>44071.75</c:v>
                </c:pt>
                <c:pt idx="173">
                  <c:v>44072.75</c:v>
                </c:pt>
                <c:pt idx="174">
                  <c:v>44073.75</c:v>
                </c:pt>
                <c:pt idx="175">
                  <c:v>44074.75</c:v>
                </c:pt>
                <c:pt idx="176">
                  <c:v>44075.75</c:v>
                </c:pt>
                <c:pt idx="177">
                  <c:v>44076.75</c:v>
                </c:pt>
                <c:pt idx="178">
                  <c:v>44077.75</c:v>
                </c:pt>
                <c:pt idx="179">
                  <c:v>44078.75</c:v>
                </c:pt>
                <c:pt idx="180">
                  <c:v>44079.75</c:v>
                </c:pt>
                <c:pt idx="181">
                  <c:v>44080.75</c:v>
                </c:pt>
                <c:pt idx="182">
                  <c:v>44081.75</c:v>
                </c:pt>
                <c:pt idx="183">
                  <c:v>44082.75</c:v>
                </c:pt>
                <c:pt idx="184">
                  <c:v>44083.75</c:v>
                </c:pt>
                <c:pt idx="185">
                  <c:v>44084.75</c:v>
                </c:pt>
                <c:pt idx="186">
                  <c:v>44085.75</c:v>
                </c:pt>
                <c:pt idx="187">
                  <c:v>44086.75</c:v>
                </c:pt>
                <c:pt idx="188">
                  <c:v>44087.75</c:v>
                </c:pt>
                <c:pt idx="189">
                  <c:v>44088.75</c:v>
                </c:pt>
                <c:pt idx="190">
                  <c:v>44089.75</c:v>
                </c:pt>
                <c:pt idx="191">
                  <c:v>44090.75</c:v>
                </c:pt>
                <c:pt idx="192">
                  <c:v>44091.75</c:v>
                </c:pt>
                <c:pt idx="193">
                  <c:v>44092.75</c:v>
                </c:pt>
                <c:pt idx="194">
                  <c:v>44093.75</c:v>
                </c:pt>
                <c:pt idx="195">
                  <c:v>44094.75</c:v>
                </c:pt>
                <c:pt idx="196">
                  <c:v>44095.75</c:v>
                </c:pt>
                <c:pt idx="197">
                  <c:v>44096.75</c:v>
                </c:pt>
                <c:pt idx="198">
                  <c:v>44097.75</c:v>
                </c:pt>
                <c:pt idx="199">
                  <c:v>44098.75</c:v>
                </c:pt>
                <c:pt idx="200">
                  <c:v>44099.75</c:v>
                </c:pt>
                <c:pt idx="201">
                  <c:v>44100.75</c:v>
                </c:pt>
                <c:pt idx="202">
                  <c:v>44101.75</c:v>
                </c:pt>
                <c:pt idx="203">
                  <c:v>44102.75</c:v>
                </c:pt>
                <c:pt idx="204">
                  <c:v>44103.75</c:v>
                </c:pt>
                <c:pt idx="205">
                  <c:v>44104.75</c:v>
                </c:pt>
                <c:pt idx="206">
                  <c:v>44105.75</c:v>
                </c:pt>
                <c:pt idx="207">
                  <c:v>44106.75</c:v>
                </c:pt>
                <c:pt idx="208">
                  <c:v>44107.75</c:v>
                </c:pt>
                <c:pt idx="209">
                  <c:v>44108.75</c:v>
                </c:pt>
                <c:pt idx="210">
                  <c:v>44109.75</c:v>
                </c:pt>
                <c:pt idx="211">
                  <c:v>44110.75</c:v>
                </c:pt>
                <c:pt idx="212">
                  <c:v>44111.75</c:v>
                </c:pt>
                <c:pt idx="213">
                  <c:v>44112.75</c:v>
                </c:pt>
                <c:pt idx="214">
                  <c:v>44113.75</c:v>
                </c:pt>
                <c:pt idx="215">
                  <c:v>44114.75</c:v>
                </c:pt>
                <c:pt idx="216">
                  <c:v>44115.75</c:v>
                </c:pt>
                <c:pt idx="217">
                  <c:v>44116.75</c:v>
                </c:pt>
                <c:pt idx="218">
                  <c:v>44117.75</c:v>
                </c:pt>
                <c:pt idx="219">
                  <c:v>44118.75</c:v>
                </c:pt>
                <c:pt idx="220">
                  <c:v>44119.75</c:v>
                </c:pt>
                <c:pt idx="221">
                  <c:v>44120.75</c:v>
                </c:pt>
                <c:pt idx="222">
                  <c:v>44121.75</c:v>
                </c:pt>
                <c:pt idx="223">
                  <c:v>44122.75</c:v>
                </c:pt>
                <c:pt idx="224">
                  <c:v>44123.75</c:v>
                </c:pt>
                <c:pt idx="225">
                  <c:v>44124.75</c:v>
                </c:pt>
                <c:pt idx="226">
                  <c:v>44125.75</c:v>
                </c:pt>
                <c:pt idx="227">
                  <c:v>44126.75</c:v>
                </c:pt>
                <c:pt idx="228">
                  <c:v>44127.75</c:v>
                </c:pt>
                <c:pt idx="229">
                  <c:v>44128.75</c:v>
                </c:pt>
                <c:pt idx="230">
                  <c:v>44129.75</c:v>
                </c:pt>
                <c:pt idx="231">
                  <c:v>44130.75</c:v>
                </c:pt>
                <c:pt idx="232">
                  <c:v>44131.75</c:v>
                </c:pt>
                <c:pt idx="233">
                  <c:v>44132.75</c:v>
                </c:pt>
                <c:pt idx="234">
                  <c:v>44133.75</c:v>
                </c:pt>
                <c:pt idx="235">
                  <c:v>44134.75</c:v>
                </c:pt>
                <c:pt idx="236">
                  <c:v>44135.75</c:v>
                </c:pt>
                <c:pt idx="237">
                  <c:v>44136.75</c:v>
                </c:pt>
                <c:pt idx="238">
                  <c:v>44137.75</c:v>
                </c:pt>
                <c:pt idx="239">
                  <c:v>44138.75</c:v>
                </c:pt>
                <c:pt idx="240">
                  <c:v>44139.75</c:v>
                </c:pt>
                <c:pt idx="241">
                  <c:v>44140.75</c:v>
                </c:pt>
                <c:pt idx="242">
                  <c:v>44141.75</c:v>
                </c:pt>
                <c:pt idx="243">
                  <c:v>44142.75</c:v>
                </c:pt>
                <c:pt idx="244">
                  <c:v>44143.75</c:v>
                </c:pt>
                <c:pt idx="245">
                  <c:v>44144.75</c:v>
                </c:pt>
                <c:pt idx="246">
                  <c:v>44145.75</c:v>
                </c:pt>
                <c:pt idx="247">
                  <c:v>44146.75</c:v>
                </c:pt>
                <c:pt idx="248">
                  <c:v>44147.75</c:v>
                </c:pt>
                <c:pt idx="249">
                  <c:v>44148.75</c:v>
                </c:pt>
                <c:pt idx="250">
                  <c:v>44149.75</c:v>
                </c:pt>
                <c:pt idx="251">
                  <c:v>44150.75</c:v>
                </c:pt>
                <c:pt idx="252">
                  <c:v>44151.75</c:v>
                </c:pt>
                <c:pt idx="253">
                  <c:v>44152.75</c:v>
                </c:pt>
                <c:pt idx="254">
                  <c:v>44153.75</c:v>
                </c:pt>
                <c:pt idx="255">
                  <c:v>44154.75</c:v>
                </c:pt>
                <c:pt idx="256">
                  <c:v>44155.75</c:v>
                </c:pt>
                <c:pt idx="257">
                  <c:v>44156.75</c:v>
                </c:pt>
                <c:pt idx="258">
                  <c:v>44157.75</c:v>
                </c:pt>
                <c:pt idx="259">
                  <c:v>44158.75</c:v>
                </c:pt>
                <c:pt idx="260">
                  <c:v>44159.75</c:v>
                </c:pt>
                <c:pt idx="261">
                  <c:v>44160.75</c:v>
                </c:pt>
                <c:pt idx="262">
                  <c:v>44161.75</c:v>
                </c:pt>
                <c:pt idx="263">
                  <c:v>44162.75</c:v>
                </c:pt>
                <c:pt idx="264">
                  <c:v>44163.75</c:v>
                </c:pt>
                <c:pt idx="265">
                  <c:v>44164.75</c:v>
                </c:pt>
                <c:pt idx="266">
                  <c:v>44165.75</c:v>
                </c:pt>
                <c:pt idx="267">
                  <c:v>44166.75</c:v>
                </c:pt>
                <c:pt idx="268">
                  <c:v>44167.75</c:v>
                </c:pt>
                <c:pt idx="269">
                  <c:v>44168.75</c:v>
                </c:pt>
                <c:pt idx="270">
                  <c:v>44169.75</c:v>
                </c:pt>
                <c:pt idx="271">
                  <c:v>44170.75</c:v>
                </c:pt>
                <c:pt idx="272">
                  <c:v>44171.75</c:v>
                </c:pt>
                <c:pt idx="273">
                  <c:v>44172.75</c:v>
                </c:pt>
                <c:pt idx="274">
                  <c:v>44173.75</c:v>
                </c:pt>
                <c:pt idx="275">
                  <c:v>44174.75</c:v>
                </c:pt>
                <c:pt idx="276">
                  <c:v>44175.75</c:v>
                </c:pt>
                <c:pt idx="277">
                  <c:v>44176.75</c:v>
                </c:pt>
                <c:pt idx="278">
                  <c:v>44177.75</c:v>
                </c:pt>
                <c:pt idx="279">
                  <c:v>44178.75</c:v>
                </c:pt>
                <c:pt idx="280">
                  <c:v>44179.75</c:v>
                </c:pt>
                <c:pt idx="281">
                  <c:v>44180.75</c:v>
                </c:pt>
                <c:pt idx="282">
                  <c:v>44181.75</c:v>
                </c:pt>
                <c:pt idx="283">
                  <c:v>44182.75</c:v>
                </c:pt>
                <c:pt idx="284">
                  <c:v>44183.75</c:v>
                </c:pt>
                <c:pt idx="285">
                  <c:v>44184.75</c:v>
                </c:pt>
                <c:pt idx="286">
                  <c:v>44185.75</c:v>
                </c:pt>
                <c:pt idx="287">
                  <c:v>44186.75</c:v>
                </c:pt>
                <c:pt idx="288">
                  <c:v>44187.75</c:v>
                </c:pt>
                <c:pt idx="289">
                  <c:v>44188.75</c:v>
                </c:pt>
                <c:pt idx="290">
                  <c:v>44189.75</c:v>
                </c:pt>
                <c:pt idx="291">
                  <c:v>44190.75</c:v>
                </c:pt>
                <c:pt idx="292">
                  <c:v>44191.75</c:v>
                </c:pt>
                <c:pt idx="293">
                  <c:v>44192.75</c:v>
                </c:pt>
                <c:pt idx="294">
                  <c:v>44193.75</c:v>
                </c:pt>
                <c:pt idx="295">
                  <c:v>44194.75</c:v>
                </c:pt>
                <c:pt idx="296">
                  <c:v>44195.75</c:v>
                </c:pt>
                <c:pt idx="297">
                  <c:v>44196.75</c:v>
                </c:pt>
                <c:pt idx="298">
                  <c:v>44197.75</c:v>
                </c:pt>
                <c:pt idx="299">
                  <c:v>44198.75</c:v>
                </c:pt>
                <c:pt idx="300">
                  <c:v>44199.75</c:v>
                </c:pt>
                <c:pt idx="301">
                  <c:v>44200.75</c:v>
                </c:pt>
                <c:pt idx="302">
                  <c:v>44201.75</c:v>
                </c:pt>
                <c:pt idx="303">
                  <c:v>44202.75</c:v>
                </c:pt>
                <c:pt idx="304">
                  <c:v>44203.75</c:v>
                </c:pt>
                <c:pt idx="305">
                  <c:v>44204.75</c:v>
                </c:pt>
                <c:pt idx="306">
                  <c:v>44205.75</c:v>
                </c:pt>
                <c:pt idx="307">
                  <c:v>44206.75</c:v>
                </c:pt>
                <c:pt idx="308">
                  <c:v>44207.75</c:v>
                </c:pt>
                <c:pt idx="309">
                  <c:v>44208.75</c:v>
                </c:pt>
                <c:pt idx="310">
                  <c:v>44209.75</c:v>
                </c:pt>
                <c:pt idx="311">
                  <c:v>44210.75</c:v>
                </c:pt>
                <c:pt idx="312">
                  <c:v>44211.75</c:v>
                </c:pt>
                <c:pt idx="313">
                  <c:v>44212.75</c:v>
                </c:pt>
                <c:pt idx="314">
                  <c:v>44213.75</c:v>
                </c:pt>
                <c:pt idx="315">
                  <c:v>44214.75</c:v>
                </c:pt>
                <c:pt idx="316">
                  <c:v>44215.75</c:v>
                </c:pt>
                <c:pt idx="317">
                  <c:v>44216.75</c:v>
                </c:pt>
                <c:pt idx="318">
                  <c:v>44217.75</c:v>
                </c:pt>
                <c:pt idx="319">
                  <c:v>44218.75</c:v>
                </c:pt>
                <c:pt idx="320">
                  <c:v>44219.75</c:v>
                </c:pt>
                <c:pt idx="321">
                  <c:v>44220.75</c:v>
                </c:pt>
                <c:pt idx="322">
                  <c:v>44221.75</c:v>
                </c:pt>
                <c:pt idx="323">
                  <c:v>44222.75</c:v>
                </c:pt>
                <c:pt idx="324">
                  <c:v>44223.75</c:v>
                </c:pt>
                <c:pt idx="325">
                  <c:v>44224.75</c:v>
                </c:pt>
                <c:pt idx="326">
                  <c:v>44225.75</c:v>
                </c:pt>
                <c:pt idx="327">
                  <c:v>44226.75</c:v>
                </c:pt>
                <c:pt idx="328">
                  <c:v>44227.75</c:v>
                </c:pt>
                <c:pt idx="329">
                  <c:v>44228.75</c:v>
                </c:pt>
                <c:pt idx="330">
                  <c:v>44229.75</c:v>
                </c:pt>
                <c:pt idx="331">
                  <c:v>44230.75</c:v>
                </c:pt>
                <c:pt idx="332">
                  <c:v>44231.75</c:v>
                </c:pt>
                <c:pt idx="333">
                  <c:v>44232.75</c:v>
                </c:pt>
                <c:pt idx="334">
                  <c:v>44233.75</c:v>
                </c:pt>
                <c:pt idx="335">
                  <c:v>44234.75</c:v>
                </c:pt>
                <c:pt idx="336">
                  <c:v>44235.75</c:v>
                </c:pt>
                <c:pt idx="337">
                  <c:v>44236.75</c:v>
                </c:pt>
                <c:pt idx="338">
                  <c:v>44237.75</c:v>
                </c:pt>
                <c:pt idx="339">
                  <c:v>44238.75</c:v>
                </c:pt>
                <c:pt idx="340">
                  <c:v>44239.75</c:v>
                </c:pt>
                <c:pt idx="341">
                  <c:v>44240.75</c:v>
                </c:pt>
                <c:pt idx="342">
                  <c:v>44241.75</c:v>
                </c:pt>
                <c:pt idx="343">
                  <c:v>44242.75</c:v>
                </c:pt>
                <c:pt idx="344">
                  <c:v>44243.75</c:v>
                </c:pt>
                <c:pt idx="345">
                  <c:v>44244.75</c:v>
                </c:pt>
                <c:pt idx="346">
                  <c:v>44245.75</c:v>
                </c:pt>
                <c:pt idx="347">
                  <c:v>44246.75</c:v>
                </c:pt>
                <c:pt idx="348">
                  <c:v>44247.75</c:v>
                </c:pt>
                <c:pt idx="349">
                  <c:v>44248.75</c:v>
                </c:pt>
                <c:pt idx="350">
                  <c:v>44249.75</c:v>
                </c:pt>
                <c:pt idx="351">
                  <c:v>44250.75</c:v>
                </c:pt>
                <c:pt idx="352">
                  <c:v>44251.75</c:v>
                </c:pt>
                <c:pt idx="353">
                  <c:v>44252.75</c:v>
                </c:pt>
                <c:pt idx="354">
                  <c:v>44253.75</c:v>
                </c:pt>
                <c:pt idx="355">
                  <c:v>44254.75</c:v>
                </c:pt>
                <c:pt idx="356">
                  <c:v>44255.75</c:v>
                </c:pt>
                <c:pt idx="357">
                  <c:v>44256.75</c:v>
                </c:pt>
                <c:pt idx="358">
                  <c:v>44257.75</c:v>
                </c:pt>
              </c:numCache>
            </c:numRef>
          </c:xVal>
          <c:yVal>
            <c:numRef>
              <c:f>Sheet1!$H$42:$H$400</c:f>
              <c:numCache>
                <c:formatCode>0</c:formatCode>
                <c:ptCount val="359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29</c:v>
                </c:pt>
                <c:pt idx="14">
                  <c:v>30</c:v>
                </c:pt>
                <c:pt idx="15">
                  <c:v>33</c:v>
                </c:pt>
                <c:pt idx="16">
                  <c:v>33</c:v>
                </c:pt>
                <c:pt idx="17">
                  <c:v>32</c:v>
                </c:pt>
                <c:pt idx="18">
                  <c:v>29</c:v>
                </c:pt>
                <c:pt idx="19">
                  <c:v>31</c:v>
                </c:pt>
                <c:pt idx="20">
                  <c:v>23</c:v>
                </c:pt>
                <c:pt idx="21">
                  <c:v>26</c:v>
                </c:pt>
                <c:pt idx="22">
                  <c:v>31</c:v>
                </c:pt>
                <c:pt idx="23">
                  <c:v>32</c:v>
                </c:pt>
                <c:pt idx="24">
                  <c:v>41</c:v>
                </c:pt>
                <c:pt idx="25">
                  <c:v>49</c:v>
                </c:pt>
                <c:pt idx="26">
                  <c:v>61</c:v>
                </c:pt>
                <c:pt idx="27">
                  <c:v>74</c:v>
                </c:pt>
                <c:pt idx="28">
                  <c:v>110</c:v>
                </c:pt>
                <c:pt idx="29">
                  <c:v>117</c:v>
                </c:pt>
                <c:pt idx="30">
                  <c:v>153</c:v>
                </c:pt>
                <c:pt idx="31">
                  <c:v>157</c:v>
                </c:pt>
                <c:pt idx="32">
                  <c:v>195</c:v>
                </c:pt>
                <c:pt idx="33">
                  <c:v>198</c:v>
                </c:pt>
                <c:pt idx="34">
                  <c:v>197</c:v>
                </c:pt>
                <c:pt idx="35">
                  <c:v>240</c:v>
                </c:pt>
                <c:pt idx="36">
                  <c:v>277</c:v>
                </c:pt>
                <c:pt idx="37">
                  <c:v>325</c:v>
                </c:pt>
                <c:pt idx="38">
                  <c:v>387</c:v>
                </c:pt>
                <c:pt idx="39">
                  <c:v>414</c:v>
                </c:pt>
                <c:pt idx="40">
                  <c:v>496</c:v>
                </c:pt>
                <c:pt idx="41">
                  <c:v>458</c:v>
                </c:pt>
                <c:pt idx="42">
                  <c:v>508</c:v>
                </c:pt>
                <c:pt idx="43">
                  <c:v>524</c:v>
                </c:pt>
                <c:pt idx="44">
                  <c:v>596</c:v>
                </c:pt>
                <c:pt idx="45">
                  <c:v>676</c:v>
                </c:pt>
                <c:pt idx="46">
                  <c:v>717</c:v>
                </c:pt>
                <c:pt idx="47">
                  <c:v>751</c:v>
                </c:pt>
                <c:pt idx="48">
                  <c:v>766</c:v>
                </c:pt>
                <c:pt idx="49">
                  <c:v>798</c:v>
                </c:pt>
                <c:pt idx="50">
                  <c:v>837.65299978242945</c:v>
                </c:pt>
                <c:pt idx="51">
                  <c:v>879.27463746462979</c:v>
                </c:pt>
                <c:pt idx="52">
                  <c:v>922.96247219552401</c:v>
                </c:pt>
                <c:pt idx="53">
                  <c:v>968.81887979103556</c:v>
                </c:pt>
                <c:pt idx="54">
                  <c:v>1016.951288702769</c:v>
                </c:pt>
                <c:pt idx="55">
                  <c:v>1067.4724273590798</c:v>
                </c:pt>
                <c:pt idx="56">
                  <c:v>1120.5005834073604</c:v>
                </c:pt>
                <c:pt idx="57">
                  <c:v>1176.1598754089662</c:v>
                </c:pt>
                <c:pt idx="58">
                  <c:v>1234.5805375615423</c:v>
                </c:pt>
                <c:pt idx="59">
                  <c:v>1295.8992180476157</c:v>
                </c:pt>
                <c:pt idx="60">
                  <c:v>1360.2592916331548</c:v>
                </c:pt>
                <c:pt idx="61">
                  <c:v>1427.8111871653866</c:v>
                </c:pt>
                <c:pt idx="62">
                  <c:v>1498.7127306454781</c:v>
                </c:pt>
                <c:pt idx="63">
                  <c:v>1573.1295045787126</c:v>
                </c:pt>
                <c:pt idx="64">
                  <c:v>1651.2352243325086</c:v>
                </c:pt>
                <c:pt idx="65">
                  <c:v>1733.2121322609999</c:v>
                </c:pt>
                <c:pt idx="66">
                  <c:v>1819.2514103838892</c:v>
                </c:pt>
                <c:pt idx="67">
                  <c:v>1909.5536124368512</c:v>
                </c:pt>
                <c:pt idx="68">
                  <c:v>2004.3291161408433</c:v>
                </c:pt>
                <c:pt idx="69">
                  <c:v>2103.7985965682105</c:v>
                </c:pt>
                <c:pt idx="70">
                  <c:v>2208.1935215143671</c:v>
                </c:pt>
                <c:pt idx="71">
                  <c:v>2317.7566698150113</c:v>
                </c:pt>
                <c:pt idx="72">
                  <c:v>2432.7426735801655</c:v>
                </c:pt>
                <c:pt idx="73">
                  <c:v>2553.4185853477111</c:v>
                </c:pt>
                <c:pt idx="74">
                  <c:v>2680.0644711903533</c:v>
                </c:pt>
                <c:pt idx="75">
                  <c:v>2812.9740308409628</c:v>
                </c:pt>
                <c:pt idx="76">
                  <c:v>2952.4552459317651</c:v>
                </c:pt>
                <c:pt idx="77">
                  <c:v>3098.8310574727261</c:v>
                </c:pt>
                <c:pt idx="78">
                  <c:v>3252.4400737234155</c:v>
                </c:pt>
                <c:pt idx="79">
                  <c:v>3413.6373096403959</c:v>
                </c:pt>
                <c:pt idx="80">
                  <c:v>3582.7949591084266</c:v>
                </c:pt>
                <c:pt idx="81">
                  <c:v>3760.3032011881805</c:v>
                </c:pt>
                <c:pt idx="82">
                  <c:v>3946.5710416353381</c:v>
                </c:pt>
                <c:pt idx="83">
                  <c:v>4142.0271909654202</c:v>
                </c:pt>
                <c:pt idx="84">
                  <c:v>4347.1209803550555</c:v>
                </c:pt>
                <c:pt idx="85">
                  <c:v>4562.3233166830441</c:v>
                </c:pt>
                <c:pt idx="86">
                  <c:v>4788.1276780229027</c:v>
                </c:pt>
                <c:pt idx="87">
                  <c:v>5025.0511509020062</c:v>
                </c:pt>
                <c:pt idx="88">
                  <c:v>5273.6355106401124</c:v>
                </c:pt>
                <c:pt idx="89">
                  <c:v>5534.4483460712709</c:v>
                </c:pt>
                <c:pt idx="90">
                  <c:v>5808.0842299368869</c:v>
                </c:pt>
                <c:pt idx="91">
                  <c:v>6095.1659362131204</c:v>
                </c:pt>
                <c:pt idx="92">
                  <c:v>6396.3457056016778</c:v>
                </c:pt>
                <c:pt idx="93">
                  <c:v>6712.306560368309</c:v>
                </c:pt>
                <c:pt idx="94">
                  <c:v>7043.7636696565132</c:v>
                </c:pt>
                <c:pt idx="95">
                  <c:v>7391.4657663337766</c:v>
                </c:pt>
                <c:pt idx="96">
                  <c:v>7756.1966163424349</c:v>
                </c:pt>
                <c:pt idx="97">
                  <c:v>8138.7765414253272</c:v>
                </c:pt>
                <c:pt idx="98">
                  <c:v>8540.0639959758719</c:v>
                </c:pt>
                <c:pt idx="99">
                  <c:v>8960.9571986210394</c:v>
                </c:pt>
                <c:pt idx="100">
                  <c:v>9402.3958189817222</c:v>
                </c:pt>
                <c:pt idx="101">
                  <c:v>9865.3627198657232</c:v>
                </c:pt>
                <c:pt idx="102">
                  <c:v>10350.885754931584</c:v>
                </c:pt>
                <c:pt idx="103">
                  <c:v>10860.039621613741</c:v>
                </c:pt>
                <c:pt idx="104">
                  <c:v>11393.947768818187</c:v>
                </c:pt>
                <c:pt idx="105">
                  <c:v>11953.784358579558</c:v>
                </c:pt>
                <c:pt idx="106">
                  <c:v>12540.776280512016</c:v>
                </c:pt>
                <c:pt idx="107">
                  <c:v>13156.205217483533</c:v>
                </c:pt>
                <c:pt idx="108">
                  <c:v>13801.409760492465</c:v>
                </c:pt>
                <c:pt idx="109">
                  <c:v>14477.787570222199</c:v>
                </c:pt>
                <c:pt idx="110">
                  <c:v>15186.797582189849</c:v>
                </c:pt>
                <c:pt idx="111">
                  <c:v>15929.962251783532</c:v>
                </c:pt>
                <c:pt idx="112">
                  <c:v>16708.869834794965</c:v>
                </c:pt>
                <c:pt idx="113">
                  <c:v>17525.176698294457</c:v>
                </c:pt>
                <c:pt idx="114">
                  <c:v>18380.60965585864</c:v>
                </c:pt>
                <c:pt idx="115">
                  <c:v>19276.968320241584</c:v>
                </c:pt>
                <c:pt idx="116">
                  <c:v>20216.12746557179</c:v>
                </c:pt>
                <c:pt idx="117">
                  <c:v>21200.039390054535</c:v>
                </c:pt>
                <c:pt idx="118">
                  <c:v>22230.736268955552</c:v>
                </c:pt>
                <c:pt idx="119">
                  <c:v>23310.332486331678</c:v>
                </c:pt>
                <c:pt idx="120">
                  <c:v>24441.026932550969</c:v>
                </c:pt>
                <c:pt idx="121">
                  <c:v>25625.105253102956</c:v>
                </c:pt>
                <c:pt idx="122">
                  <c:v>26864.942032533505</c:v>
                </c:pt>
                <c:pt idx="123">
                  <c:v>28163.002895542839</c:v>
                </c:pt>
                <c:pt idx="124">
                  <c:v>29521.846505354904</c:v>
                </c:pt>
                <c:pt idx="125">
                  <c:v>30944.126437397226</c:v>
                </c:pt>
                <c:pt idx="126">
                  <c:v>32432.592904119505</c:v>
                </c:pt>
                <c:pt idx="127">
                  <c:v>33990.094304424318</c:v>
                </c:pt>
                <c:pt idx="128">
                  <c:v>35619.578568683552</c:v>
                </c:pt>
                <c:pt idx="129">
                  <c:v>37324.094267670494</c:v>
                </c:pt>
                <c:pt idx="130">
                  <c:v>39106.791450952762</c:v>
                </c:pt>
                <c:pt idx="131">
                  <c:v>40970.922177370492</c:v>
                </c:pt>
                <c:pt idx="132">
                  <c:v>42919.84069717559</c:v>
                </c:pt>
                <c:pt idx="133">
                  <c:v>44957.003242242325</c:v>
                </c:pt>
                <c:pt idx="134">
                  <c:v>47085.967377492096</c:v>
                </c:pt>
                <c:pt idx="135">
                  <c:v>49310.390863324901</c:v>
                </c:pt>
                <c:pt idx="136">
                  <c:v>51634.029975440746</c:v>
                </c:pt>
                <c:pt idx="137">
                  <c:v>54060.73722499513</c:v>
                </c:pt>
                <c:pt idx="138">
                  <c:v>56594.458418599585</c:v>
                </c:pt>
                <c:pt idx="139">
                  <c:v>59239.228994292389</c:v>
                </c:pt>
                <c:pt idx="140">
                  <c:v>61999.169566316312</c:v>
                </c:pt>
                <c:pt idx="141">
                  <c:v>64878.480608406215</c:v>
                </c:pt>
                <c:pt idx="142">
                  <c:v>67881.436202376572</c:v>
                </c:pt>
                <c:pt idx="143">
                  <c:v>71012.376776182355</c:v>
                </c:pt>
                <c:pt idx="144">
                  <c:v>74275.700753392201</c:v>
                </c:pt>
                <c:pt idx="145">
                  <c:v>77675.855034255786</c:v>
                </c:pt>
                <c:pt idx="146">
                  <c:v>81217.324227375066</c:v>
                </c:pt>
                <c:pt idx="147">
                  <c:v>84904.618550517684</c:v>
                </c:pt>
                <c:pt idx="148">
                  <c:v>88742.260319470355</c:v>
                </c:pt>
                <c:pt idx="149">
                  <c:v>92734.768945157426</c:v>
                </c:pt>
                <c:pt idx="150">
                  <c:v>96886.644361695246</c:v>
                </c:pt>
                <c:pt idx="151">
                  <c:v>101202.34881177283</c:v>
                </c:pt>
                <c:pt idx="152">
                  <c:v>105686.28692090929</c:v>
                </c:pt>
                <c:pt idx="153">
                  <c:v>110342.78399890881</c:v>
                </c:pt>
                <c:pt idx="154">
                  <c:v>115176.06251538752</c:v>
                </c:pt>
                <c:pt idx="155">
                  <c:v>120190.21670675652</c:v>
                </c:pt>
                <c:pt idx="156">
                  <c:v>125389.18528468053</c:v>
                </c:pt>
                <c:pt idx="157">
                  <c:v>130776.72223095049</c:v>
                </c:pt>
                <c:pt idx="158">
                  <c:v>136356.36568105759</c:v>
                </c:pt>
                <c:pt idx="159">
                  <c:v>142131.40491865866</c:v>
                </c:pt>
                <c:pt idx="160">
                  <c:v>148104.84552567542</c:v>
                </c:pt>
                <c:pt idx="161">
                  <c:v>154279.37275803386</c:v>
                </c:pt>
                <c:pt idx="162">
                  <c:v>160657.31324504045</c:v>
                </c:pt>
                <c:pt idx="163">
                  <c:v>167240.59514107293</c:v>
                </c:pt>
                <c:pt idx="164">
                  <c:v>174030.70689153459</c:v>
                </c:pt>
                <c:pt idx="165">
                  <c:v>181028.65481071093</c:v>
                </c:pt>
                <c:pt idx="166">
                  <c:v>188234.91970702214</c:v>
                </c:pt>
                <c:pt idx="167">
                  <c:v>195649.41283084019</c:v>
                </c:pt>
                <c:pt idx="168">
                  <c:v>203271.43146109334</c:v>
                </c:pt>
                <c:pt idx="169">
                  <c:v>211099.61448876737</c:v>
                </c:pt>
                <c:pt idx="170">
                  <c:v>219131.89839747542</c:v>
                </c:pt>
                <c:pt idx="171">
                  <c:v>227365.47408274439</c:v>
                </c:pt>
                <c:pt idx="172">
                  <c:v>235796.74499167997</c:v>
                </c:pt>
                <c:pt idx="173">
                  <c:v>244421.28710225053</c:v>
                </c:pt>
                <c:pt idx="174">
                  <c:v>253233.81129550381</c:v>
                </c:pt>
                <c:pt idx="175">
                  <c:v>262228.12870345521</c:v>
                </c:pt>
                <c:pt idx="176">
                  <c:v>271397.11963896063</c:v>
                </c:pt>
                <c:pt idx="177">
                  <c:v>280732.70673037833</c:v>
                </c:pt>
                <c:pt idx="178">
                  <c:v>290225.83289200196</c:v>
                </c:pt>
                <c:pt idx="179">
                  <c:v>299866.44475991692</c:v>
                </c:pt>
                <c:pt idx="180">
                  <c:v>309643.48221097968</c:v>
                </c:pt>
                <c:pt idx="181">
                  <c:v>319544.87455905433</c:v>
                </c:pt>
                <c:pt idx="182">
                  <c:v>329557.54398664285</c:v>
                </c:pt>
                <c:pt idx="183">
                  <c:v>339667.41672101693</c:v>
                </c:pt>
                <c:pt idx="184">
                  <c:v>349859.44240156829</c:v>
                </c:pt>
                <c:pt idx="185">
                  <c:v>360117.62200932094</c:v>
                </c:pt>
                <c:pt idx="186">
                  <c:v>370425.04464072449</c:v>
                </c:pt>
                <c:pt idx="187">
                  <c:v>380763.9333066832</c:v>
                </c:pt>
                <c:pt idx="188">
                  <c:v>391115.6998253832</c:v>
                </c:pt>
                <c:pt idx="189">
                  <c:v>401461.00875537941</c:v>
                </c:pt>
                <c:pt idx="190">
                  <c:v>411779.850185516</c:v>
                </c:pt>
                <c:pt idx="191">
                  <c:v>422051.62106287223</c:v>
                </c:pt>
                <c:pt idx="192">
                  <c:v>432255.21460168762</c:v>
                </c:pt>
                <c:pt idx="193">
                  <c:v>442369.1171780288</c:v>
                </c:pt>
                <c:pt idx="194">
                  <c:v>452371.51197993971</c:v>
                </c:pt>
                <c:pt idx="195">
                  <c:v>462240.38855419232</c:v>
                </c:pt>
                <c:pt idx="196">
                  <c:v>471953.65727178572</c:v>
                </c:pt>
                <c:pt idx="197">
                  <c:v>481489.26762818714</c:v>
                </c:pt>
                <c:pt idx="198">
                  <c:v>490825.3292039407</c:v>
                </c:pt>
                <c:pt idx="199">
                  <c:v>499940.23403934739</c:v>
                </c:pt>
                <c:pt idx="200">
                  <c:v>508812.77912570088</c:v>
                </c:pt>
                <c:pt idx="201">
                  <c:v>517422.28768679861</c:v>
                </c:pt>
                <c:pt idx="202">
                  <c:v>525748.72791932512</c:v>
                </c:pt>
                <c:pt idx="203">
                  <c:v>533772.82787977345</c:v>
                </c:pt>
                <c:pt idx="204">
                  <c:v>541476.18524872989</c:v>
                </c:pt>
                <c:pt idx="205">
                  <c:v>548841.37076982344</c:v>
                </c:pt>
                <c:pt idx="206">
                  <c:v>555852.02424902399</c:v>
                </c:pt>
                <c:pt idx="207">
                  <c:v>562492.94210823323</c:v>
                </c:pt>
                <c:pt idx="208">
                  <c:v>568750.15561271051</c:v>
                </c:pt>
                <c:pt idx="209">
                  <c:v>574610.99903180648</c:v>
                </c:pt>
                <c:pt idx="210">
                  <c:v>580064.16714340635</c:v>
                </c:pt>
                <c:pt idx="211">
                  <c:v>585099.76165084483</c:v>
                </c:pt>
                <c:pt idx="212">
                  <c:v>589709.32624317904</c:v>
                </c:pt>
                <c:pt idx="213">
                  <c:v>593885.87019193708</c:v>
                </c:pt>
                <c:pt idx="214">
                  <c:v>597623.88053627231</c:v>
                </c:pt>
                <c:pt idx="215">
                  <c:v>600919.32306056411</c:v>
                </c:pt>
                <c:pt idx="216">
                  <c:v>603769.6324109527</c:v>
                </c:pt>
                <c:pt idx="217">
                  <c:v>606173.69182751758</c:v>
                </c:pt>
                <c:pt idx="218">
                  <c:v>608131.80308471795</c:v>
                </c:pt>
                <c:pt idx="219">
                  <c:v>609645.64733269031</c:v>
                </c:pt>
                <c:pt idx="220">
                  <c:v>610718.23761495424</c:v>
                </c:pt>
                <c:pt idx="221">
                  <c:v>611353.8639034091</c:v>
                </c:pt>
                <c:pt idx="222">
                  <c:v>611558.03153910197</c:v>
                </c:pt>
                <c:pt idx="223">
                  <c:v>611337.39399743848</c:v>
                </c:pt>
                <c:pt idx="224">
                  <c:v>610699.68091001501</c:v>
                </c:pt>
                <c:pt idx="225">
                  <c:v>609653.62227314175</c:v>
                </c:pt>
                <c:pt idx="226">
                  <c:v>608208.86975673563</c:v>
                </c:pt>
                <c:pt idx="227">
                  <c:v>606375.91599814221</c:v>
                </c:pt>
                <c:pt idx="228">
                  <c:v>604166.01272528339</c:v>
                </c:pt>
                <c:pt idx="229">
                  <c:v>601591.08850410813</c:v>
                </c:pt>
                <c:pt idx="230">
                  <c:v>598663.66684843542</c:v>
                </c:pt>
                <c:pt idx="231">
                  <c:v>595396.78536770714</c:v>
                </c:pt>
                <c:pt idx="232">
                  <c:v>591803.91656160704</c:v>
                </c:pt>
                <c:pt idx="233">
                  <c:v>587898.89080155629</c:v>
                </c:pt>
                <c:pt idx="234">
                  <c:v>583695.82196922158</c:v>
                </c:pt>
                <c:pt idx="235">
                  <c:v>579209.0361526818</c:v>
                </c:pt>
                <c:pt idx="236">
                  <c:v>574453.00373293401</c:v>
                </c:pt>
                <c:pt idx="237">
                  <c:v>569442.27512794454</c:v>
                </c:pt>
                <c:pt idx="238">
                  <c:v>564191.42039926688</c:v>
                </c:pt>
                <c:pt idx="239">
                  <c:v>558714.97286797932</c:v>
                </c:pt>
                <c:pt idx="240">
                  <c:v>553027.37683280755</c:v>
                </c:pt>
                <c:pt idx="241">
                  <c:v>547142.93943412078</c:v>
                </c:pt>
                <c:pt idx="242">
                  <c:v>541075.78666320117</c:v>
                </c:pt>
                <c:pt idx="243">
                  <c:v>534839.82347686414</c:v>
                </c:pt>
                <c:pt idx="244">
                  <c:v>528448.69794311712</c:v>
                </c:pt>
                <c:pt idx="245">
                  <c:v>521915.76931396802</c:v>
                </c:pt>
                <c:pt idx="246">
                  <c:v>515254.07989654905</c:v>
                </c:pt>
                <c:pt idx="247">
                  <c:v>508476.33057316026</c:v>
                </c:pt>
                <c:pt idx="248">
                  <c:v>501594.85980438086</c:v>
                </c:pt>
                <c:pt idx="249">
                  <c:v>494621.62593672902</c:v>
                </c:pt>
                <c:pt idx="250">
                  <c:v>487568.19262714474</c:v>
                </c:pt>
                <c:pt idx="251">
                  <c:v>480445.71719048399</c:v>
                </c:pt>
                <c:pt idx="252">
                  <c:v>473264.94167290744</c:v>
                </c:pt>
                <c:pt idx="253">
                  <c:v>466036.18645318964</c:v>
                </c:pt>
                <c:pt idx="254">
                  <c:v>458769.34617524134</c:v>
                </c:pt>
                <c:pt idx="255">
                  <c:v>451473.8878182238</c:v>
                </c:pt>
                <c:pt idx="256">
                  <c:v>444158.85071525018</c:v>
                </c:pt>
                <c:pt idx="257">
                  <c:v>436832.84833754838</c:v>
                </c:pt>
                <c:pt idx="258">
                  <c:v>429504.07166785776</c:v>
                </c:pt>
                <c:pt idx="259">
                  <c:v>422180.29399452568</c:v>
                </c:pt>
                <c:pt idx="260">
                  <c:v>414868.87696605944</c:v>
                </c:pt>
                <c:pt idx="261">
                  <c:v>407576.77775459783</c:v>
                </c:pt>
                <c:pt idx="262">
                  <c:v>400310.55718573846</c:v>
                </c:pt>
                <c:pt idx="263">
                  <c:v>393076.38870125532</c:v>
                </c:pt>
                <c:pt idx="264">
                  <c:v>385880.06803035241</c:v>
                </c:pt>
                <c:pt idx="265">
                  <c:v>378727.02345412248</c:v>
                </c:pt>
                <c:pt idx="266">
                  <c:v>371622.32655673346</c:v>
                </c:pt>
                <c:pt idx="267">
                  <c:v>364570.7033654846</c:v>
                </c:pt>
                <c:pt idx="268">
                  <c:v>357576.54579019977</c:v>
                </c:pt>
                <c:pt idx="269">
                  <c:v>350643.92328042211</c:v>
                </c:pt>
                <c:pt idx="270">
                  <c:v>350427.61608514289</c:v>
                </c:pt>
                <c:pt idx="271">
                  <c:v>349945.34792764252</c:v>
                </c:pt>
                <c:pt idx="272">
                  <c:v>349203.57839125348</c:v>
                </c:pt>
                <c:pt idx="273">
                  <c:v>348209.39250705676</c:v>
                </c:pt>
                <c:pt idx="274">
                  <c:v>346970.43635421892</c:v>
                </c:pt>
                <c:pt idx="275">
                  <c:v>345494.852399742</c:v>
                </c:pt>
                <c:pt idx="276">
                  <c:v>343791.21523761825</c:v>
                </c:pt>
                <c:pt idx="277">
                  <c:v>341868.46832531982</c:v>
                </c:pt>
                <c:pt idx="278">
                  <c:v>339735.86224982276</c:v>
                </c:pt>
                <c:pt idx="279">
                  <c:v>337402.89498771424</c:v>
                </c:pt>
                <c:pt idx="280">
                  <c:v>334879.2545559422</c:v>
                </c:pt>
                <c:pt idx="281">
                  <c:v>332174.76438281796</c:v>
                </c:pt>
                <c:pt idx="282">
                  <c:v>329299.33166415099</c:v>
                </c:pt>
                <c:pt idx="283">
                  <c:v>326262.89890784363</c:v>
                </c:pt>
                <c:pt idx="284">
                  <c:v>323075.3988126624</c:v>
                </c:pt>
                <c:pt idx="285">
                  <c:v>319746.71257379506</c:v>
                </c:pt>
                <c:pt idx="286">
                  <c:v>316286.63165957748</c:v>
                </c:pt>
                <c:pt idx="287">
                  <c:v>312704.82306065643</c:v>
                </c:pt>
                <c:pt idx="288">
                  <c:v>309010.79797491449</c:v>
                </c:pt>
                <c:pt idx="289">
                  <c:v>305213.8838586834</c:v>
                </c:pt>
                <c:pt idx="290">
                  <c:v>301323.19974695955</c:v>
                </c:pt>
                <c:pt idx="291">
                  <c:v>297347.6347222905</c:v>
                </c:pt>
                <c:pt idx="292">
                  <c:v>293295.82939343166</c:v>
                </c:pt>
                <c:pt idx="293">
                  <c:v>289176.16023044905</c:v>
                </c:pt>
                <c:pt idx="294">
                  <c:v>284996.7265923029</c:v>
                </c:pt>
                <c:pt idx="295">
                  <c:v>280765.3402757154</c:v>
                </c:pt>
                <c:pt idx="296">
                  <c:v>276489.51740991621</c:v>
                </c:pt>
                <c:pt idx="297">
                  <c:v>272176.47252030339</c:v>
                </c:pt>
                <c:pt idx="298">
                  <c:v>267833.11458478222</c:v>
                </c:pt>
                <c:pt idx="299">
                  <c:v>263466.04490921117</c:v>
                </c:pt>
                <c:pt idx="300">
                  <c:v>259081.55665266444</c:v>
                </c:pt>
                <c:pt idx="301">
                  <c:v>254685.63583881571</c:v>
                </c:pt>
                <c:pt idx="302">
                  <c:v>250283.96369638853</c:v>
                </c:pt>
                <c:pt idx="303">
                  <c:v>245881.92017905455</c:v>
                </c:pt>
                <c:pt idx="304">
                  <c:v>241484.58852317999</c:v>
                </c:pt>
                <c:pt idx="305">
                  <c:v>237096.7607102264</c:v>
                </c:pt>
                <c:pt idx="306">
                  <c:v>232722.94370924274</c:v>
                </c:pt>
                <c:pt idx="307">
                  <c:v>228367.36638359757</c:v>
                </c:pt>
                <c:pt idx="308">
                  <c:v>224033.9869547736</c:v>
                </c:pt>
                <c:pt idx="309">
                  <c:v>219726.50092458402</c:v>
                </c:pt>
                <c:pt idx="310">
                  <c:v>215448.34936548889</c:v>
                </c:pt>
                <c:pt idx="311">
                  <c:v>211202.72749672676</c:v>
                </c:pt>
                <c:pt idx="312">
                  <c:v>206992.59347168187</c:v>
                </c:pt>
                <c:pt idx="313">
                  <c:v>202820.67730924449</c:v>
                </c:pt>
                <c:pt idx="314">
                  <c:v>198689.48990886452</c:v>
                </c:pt>
                <c:pt idx="315">
                  <c:v>194601.33209553102</c:v>
                </c:pt>
                <c:pt idx="316">
                  <c:v>190558.30364702505</c:v>
                </c:pt>
                <c:pt idx="317">
                  <c:v>186562.31226148686</c:v>
                </c:pt>
                <c:pt idx="318">
                  <c:v>182615.08242861801</c:v>
                </c:pt>
                <c:pt idx="319">
                  <c:v>178718.16417271059</c:v>
                </c:pt>
                <c:pt idx="320">
                  <c:v>174872.94164017256</c:v>
                </c:pt>
                <c:pt idx="321">
                  <c:v>171080.64150831569</c:v>
                </c:pt>
                <c:pt idx="322">
                  <c:v>167342.3411959064</c:v>
                </c:pt>
                <c:pt idx="323">
                  <c:v>163658.97685936952</c:v>
                </c:pt>
                <c:pt idx="324">
                  <c:v>160031.35116159957</c:v>
                </c:pt>
                <c:pt idx="325">
                  <c:v>156460.14080309233</c:v>
                </c:pt>
                <c:pt idx="326">
                  <c:v>152945.90380758388</c:v>
                </c:pt>
                <c:pt idx="327">
                  <c:v>149489.08655659098</c:v>
                </c:pt>
                <c:pt idx="328">
                  <c:v>146090.03056920937</c:v>
                </c:pt>
                <c:pt idx="329">
                  <c:v>142748.97902526008</c:v>
                </c:pt>
                <c:pt idx="330">
                  <c:v>139466.08303139964</c:v>
                </c:pt>
                <c:pt idx="331">
                  <c:v>136241.4076311439</c:v>
                </c:pt>
                <c:pt idx="332">
                  <c:v>133074.93756091397</c:v>
                </c:pt>
                <c:pt idx="333">
                  <c:v>129966.58275521231</c:v>
                </c:pt>
                <c:pt idx="334">
                  <c:v>126916.18360489195</c:v>
                </c:pt>
                <c:pt idx="335">
                  <c:v>123923.5159732063</c:v>
                </c:pt>
                <c:pt idx="336">
                  <c:v>120988.29597493322</c:v>
                </c:pt>
                <c:pt idx="337">
                  <c:v>118110.18452436736</c:v>
                </c:pt>
                <c:pt idx="338">
                  <c:v>115288.79165838068</c:v>
                </c:pt>
                <c:pt idx="339">
                  <c:v>112523.68064107149</c:v>
                </c:pt>
                <c:pt idx="340">
                  <c:v>109814.37185676827</c:v>
                </c:pt>
                <c:pt idx="341">
                  <c:v>107160.34649833312</c:v>
                </c:pt>
                <c:pt idx="342">
                  <c:v>104561.0500578299</c:v>
                </c:pt>
                <c:pt idx="343">
                  <c:v>102015.89562668989</c:v>
                </c:pt>
                <c:pt idx="344">
                  <c:v>99524.267012531564</c:v>
                </c:pt>
                <c:pt idx="345">
                  <c:v>97085.521679773898</c:v>
                </c:pt>
                <c:pt idx="346">
                  <c:v>94698.993521133118</c:v>
                </c:pt>
                <c:pt idx="347">
                  <c:v>92363.995467012865</c:v>
                </c:pt>
                <c:pt idx="348">
                  <c:v>90079.82193969356</c:v>
                </c:pt>
                <c:pt idx="349">
                  <c:v>87845.751159101463</c:v>
                </c:pt>
                <c:pt idx="350">
                  <c:v>85661.047306795241</c:v>
                </c:pt>
                <c:pt idx="351">
                  <c:v>83524.962554650367</c:v>
                </c:pt>
                <c:pt idx="352">
                  <c:v>81436.738964553122</c:v>
                </c:pt>
                <c:pt idx="353">
                  <c:v>79395.610265237818</c:v>
                </c:pt>
                <c:pt idx="354">
                  <c:v>77400.803512215673</c:v>
                </c:pt>
                <c:pt idx="355">
                  <c:v>75451.54063655372</c:v>
                </c:pt>
                <c:pt idx="356">
                  <c:v>73547.039888068306</c:v>
                </c:pt>
                <c:pt idx="357">
                  <c:v>71686.517178302194</c:v>
                </c:pt>
                <c:pt idx="358">
                  <c:v>69869.187328457672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7-4BEB-8ECE-9BB0C55B84D3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9933FF"/>
              </a:solidFill>
              <a:ln w="9525">
                <a:noFill/>
              </a:ln>
              <a:effectLst/>
            </c:spPr>
          </c:marker>
          <c:xVal>
            <c:numRef>
              <c:f>Sheet1!$B$42:$B$400</c:f>
              <c:numCache>
                <c:formatCode>m/d/yyyy\ h:mm</c:formatCode>
                <c:ptCount val="359"/>
                <c:pt idx="0">
                  <c:v>43899.75</c:v>
                </c:pt>
                <c:pt idx="1">
                  <c:v>43900.75</c:v>
                </c:pt>
                <c:pt idx="2">
                  <c:v>43901.75</c:v>
                </c:pt>
                <c:pt idx="3">
                  <c:v>43902.75</c:v>
                </c:pt>
                <c:pt idx="4">
                  <c:v>43903.75</c:v>
                </c:pt>
                <c:pt idx="5">
                  <c:v>43904.75</c:v>
                </c:pt>
                <c:pt idx="6">
                  <c:v>43905.75</c:v>
                </c:pt>
                <c:pt idx="7">
                  <c:v>43906.75</c:v>
                </c:pt>
                <c:pt idx="8">
                  <c:v>43907.75</c:v>
                </c:pt>
                <c:pt idx="9">
                  <c:v>43908.75</c:v>
                </c:pt>
                <c:pt idx="10">
                  <c:v>43909.75</c:v>
                </c:pt>
                <c:pt idx="11">
                  <c:v>43910.75</c:v>
                </c:pt>
                <c:pt idx="12">
                  <c:v>43911.75</c:v>
                </c:pt>
                <c:pt idx="13">
                  <c:v>43912.75</c:v>
                </c:pt>
                <c:pt idx="14">
                  <c:v>43913.75</c:v>
                </c:pt>
                <c:pt idx="15">
                  <c:v>43914.75</c:v>
                </c:pt>
                <c:pt idx="16">
                  <c:v>43915.75</c:v>
                </c:pt>
                <c:pt idx="17">
                  <c:v>43916.75</c:v>
                </c:pt>
                <c:pt idx="18">
                  <c:v>43917.75</c:v>
                </c:pt>
                <c:pt idx="19">
                  <c:v>43918.75</c:v>
                </c:pt>
                <c:pt idx="20">
                  <c:v>43919.75</c:v>
                </c:pt>
                <c:pt idx="21">
                  <c:v>43920.75</c:v>
                </c:pt>
                <c:pt idx="22">
                  <c:v>43921.75</c:v>
                </c:pt>
                <c:pt idx="23">
                  <c:v>43922.75</c:v>
                </c:pt>
                <c:pt idx="24">
                  <c:v>43923.75</c:v>
                </c:pt>
                <c:pt idx="25">
                  <c:v>43924.75</c:v>
                </c:pt>
                <c:pt idx="26">
                  <c:v>43925.75</c:v>
                </c:pt>
                <c:pt idx="27">
                  <c:v>43926.75</c:v>
                </c:pt>
                <c:pt idx="28">
                  <c:v>43927.75</c:v>
                </c:pt>
                <c:pt idx="29">
                  <c:v>43928.75</c:v>
                </c:pt>
                <c:pt idx="30">
                  <c:v>43929.75</c:v>
                </c:pt>
                <c:pt idx="31">
                  <c:v>43930.75</c:v>
                </c:pt>
                <c:pt idx="32">
                  <c:v>43931.75</c:v>
                </c:pt>
                <c:pt idx="33">
                  <c:v>43932.75</c:v>
                </c:pt>
                <c:pt idx="34">
                  <c:v>43933.75</c:v>
                </c:pt>
                <c:pt idx="35">
                  <c:v>43934.75</c:v>
                </c:pt>
                <c:pt idx="36">
                  <c:v>43935.75</c:v>
                </c:pt>
                <c:pt idx="37">
                  <c:v>43936.75</c:v>
                </c:pt>
                <c:pt idx="38">
                  <c:v>43937.75</c:v>
                </c:pt>
                <c:pt idx="39">
                  <c:v>43938.75</c:v>
                </c:pt>
                <c:pt idx="40">
                  <c:v>43939.75</c:v>
                </c:pt>
                <c:pt idx="41">
                  <c:v>43940.75</c:v>
                </c:pt>
                <c:pt idx="42">
                  <c:v>43941.75</c:v>
                </c:pt>
                <c:pt idx="43">
                  <c:v>43942.75</c:v>
                </c:pt>
                <c:pt idx="44">
                  <c:v>43943.75</c:v>
                </c:pt>
                <c:pt idx="45">
                  <c:v>43944.75</c:v>
                </c:pt>
                <c:pt idx="46">
                  <c:v>43945.75</c:v>
                </c:pt>
                <c:pt idx="47">
                  <c:v>43946.75</c:v>
                </c:pt>
                <c:pt idx="48">
                  <c:v>43947.75</c:v>
                </c:pt>
                <c:pt idx="49">
                  <c:v>43948.75</c:v>
                </c:pt>
                <c:pt idx="50">
                  <c:v>43949.75</c:v>
                </c:pt>
                <c:pt idx="51">
                  <c:v>43950.75</c:v>
                </c:pt>
                <c:pt idx="52">
                  <c:v>43951.75</c:v>
                </c:pt>
                <c:pt idx="53">
                  <c:v>43952.75</c:v>
                </c:pt>
                <c:pt idx="54">
                  <c:v>43953.75</c:v>
                </c:pt>
                <c:pt idx="55">
                  <c:v>43954.75</c:v>
                </c:pt>
                <c:pt idx="56">
                  <c:v>43955.75</c:v>
                </c:pt>
                <c:pt idx="57">
                  <c:v>43956.75</c:v>
                </c:pt>
                <c:pt idx="58">
                  <c:v>43957.75</c:v>
                </c:pt>
                <c:pt idx="59">
                  <c:v>43958.75</c:v>
                </c:pt>
                <c:pt idx="60">
                  <c:v>43959.75</c:v>
                </c:pt>
                <c:pt idx="61">
                  <c:v>43960.75</c:v>
                </c:pt>
                <c:pt idx="62">
                  <c:v>43961.75</c:v>
                </c:pt>
                <c:pt idx="63">
                  <c:v>43962.75</c:v>
                </c:pt>
                <c:pt idx="64">
                  <c:v>43963.75</c:v>
                </c:pt>
                <c:pt idx="65">
                  <c:v>43964.75</c:v>
                </c:pt>
                <c:pt idx="66">
                  <c:v>43965.75</c:v>
                </c:pt>
                <c:pt idx="67">
                  <c:v>43966.75</c:v>
                </c:pt>
                <c:pt idx="68">
                  <c:v>43967.75</c:v>
                </c:pt>
                <c:pt idx="69">
                  <c:v>43968.75</c:v>
                </c:pt>
                <c:pt idx="70">
                  <c:v>43969.75</c:v>
                </c:pt>
                <c:pt idx="71">
                  <c:v>43970.75</c:v>
                </c:pt>
                <c:pt idx="72">
                  <c:v>43971.75</c:v>
                </c:pt>
                <c:pt idx="73">
                  <c:v>43972.75</c:v>
                </c:pt>
                <c:pt idx="74">
                  <c:v>43973.75</c:v>
                </c:pt>
                <c:pt idx="75">
                  <c:v>43974.75</c:v>
                </c:pt>
                <c:pt idx="76">
                  <c:v>43975.75</c:v>
                </c:pt>
                <c:pt idx="77">
                  <c:v>43976.75</c:v>
                </c:pt>
                <c:pt idx="78">
                  <c:v>43977.75</c:v>
                </c:pt>
                <c:pt idx="79">
                  <c:v>43978.75</c:v>
                </c:pt>
                <c:pt idx="80">
                  <c:v>43979.75</c:v>
                </c:pt>
                <c:pt idx="81">
                  <c:v>43980.75</c:v>
                </c:pt>
                <c:pt idx="82">
                  <c:v>43981.75</c:v>
                </c:pt>
                <c:pt idx="83">
                  <c:v>43982.75</c:v>
                </c:pt>
                <c:pt idx="84">
                  <c:v>43983.75</c:v>
                </c:pt>
                <c:pt idx="85">
                  <c:v>43984.75</c:v>
                </c:pt>
                <c:pt idx="86">
                  <c:v>43985.75</c:v>
                </c:pt>
                <c:pt idx="87">
                  <c:v>43986.75</c:v>
                </c:pt>
                <c:pt idx="88">
                  <c:v>43987.75</c:v>
                </c:pt>
                <c:pt idx="89">
                  <c:v>43988.75</c:v>
                </c:pt>
                <c:pt idx="90">
                  <c:v>43989.75</c:v>
                </c:pt>
                <c:pt idx="91">
                  <c:v>43990.75</c:v>
                </c:pt>
                <c:pt idx="92">
                  <c:v>43991.75</c:v>
                </c:pt>
                <c:pt idx="93">
                  <c:v>43992.75</c:v>
                </c:pt>
                <c:pt idx="94">
                  <c:v>43993.75</c:v>
                </c:pt>
                <c:pt idx="95">
                  <c:v>43994.75</c:v>
                </c:pt>
                <c:pt idx="96">
                  <c:v>43995.75</c:v>
                </c:pt>
                <c:pt idx="97">
                  <c:v>43996.75</c:v>
                </c:pt>
                <c:pt idx="98">
                  <c:v>43997.75</c:v>
                </c:pt>
                <c:pt idx="99">
                  <c:v>43998.75</c:v>
                </c:pt>
                <c:pt idx="100">
                  <c:v>43999.75</c:v>
                </c:pt>
                <c:pt idx="101">
                  <c:v>44000.75</c:v>
                </c:pt>
                <c:pt idx="102">
                  <c:v>44001.75</c:v>
                </c:pt>
                <c:pt idx="103">
                  <c:v>44002.75</c:v>
                </c:pt>
                <c:pt idx="104">
                  <c:v>44003.75</c:v>
                </c:pt>
                <c:pt idx="105">
                  <c:v>44004.75</c:v>
                </c:pt>
                <c:pt idx="106">
                  <c:v>44005.75</c:v>
                </c:pt>
                <c:pt idx="107">
                  <c:v>44006.75</c:v>
                </c:pt>
                <c:pt idx="108">
                  <c:v>44007.75</c:v>
                </c:pt>
                <c:pt idx="109">
                  <c:v>44008.75</c:v>
                </c:pt>
                <c:pt idx="110">
                  <c:v>44009.75</c:v>
                </c:pt>
                <c:pt idx="111">
                  <c:v>44010.75</c:v>
                </c:pt>
                <c:pt idx="112">
                  <c:v>44011.75</c:v>
                </c:pt>
                <c:pt idx="113">
                  <c:v>44012.75</c:v>
                </c:pt>
                <c:pt idx="114">
                  <c:v>44013.75</c:v>
                </c:pt>
                <c:pt idx="115">
                  <c:v>44014.75</c:v>
                </c:pt>
                <c:pt idx="116">
                  <c:v>44015.75</c:v>
                </c:pt>
                <c:pt idx="117">
                  <c:v>44016.75</c:v>
                </c:pt>
                <c:pt idx="118">
                  <c:v>44017.75</c:v>
                </c:pt>
                <c:pt idx="119">
                  <c:v>44018.75</c:v>
                </c:pt>
                <c:pt idx="120">
                  <c:v>44019.75</c:v>
                </c:pt>
                <c:pt idx="121">
                  <c:v>44020.75</c:v>
                </c:pt>
                <c:pt idx="122">
                  <c:v>44021.75</c:v>
                </c:pt>
                <c:pt idx="123">
                  <c:v>44022.75</c:v>
                </c:pt>
                <c:pt idx="124">
                  <c:v>44023.75</c:v>
                </c:pt>
                <c:pt idx="125">
                  <c:v>44024.75</c:v>
                </c:pt>
                <c:pt idx="126">
                  <c:v>44025.75</c:v>
                </c:pt>
                <c:pt idx="127">
                  <c:v>44026.75</c:v>
                </c:pt>
                <c:pt idx="128">
                  <c:v>44027.75</c:v>
                </c:pt>
                <c:pt idx="129">
                  <c:v>44028.75</c:v>
                </c:pt>
                <c:pt idx="130">
                  <c:v>44029.75</c:v>
                </c:pt>
                <c:pt idx="131">
                  <c:v>44030.75</c:v>
                </c:pt>
                <c:pt idx="132">
                  <c:v>44031.75</c:v>
                </c:pt>
                <c:pt idx="133">
                  <c:v>44032.75</c:v>
                </c:pt>
                <c:pt idx="134">
                  <c:v>44033.75</c:v>
                </c:pt>
                <c:pt idx="135">
                  <c:v>44034.75</c:v>
                </c:pt>
                <c:pt idx="136">
                  <c:v>44035.75</c:v>
                </c:pt>
                <c:pt idx="137">
                  <c:v>44036.75</c:v>
                </c:pt>
                <c:pt idx="138">
                  <c:v>44037.75</c:v>
                </c:pt>
                <c:pt idx="139">
                  <c:v>44038.75</c:v>
                </c:pt>
                <c:pt idx="140">
                  <c:v>44039.75</c:v>
                </c:pt>
                <c:pt idx="141">
                  <c:v>44040.75</c:v>
                </c:pt>
                <c:pt idx="142">
                  <c:v>44041.75</c:v>
                </c:pt>
                <c:pt idx="143">
                  <c:v>44042.75</c:v>
                </c:pt>
                <c:pt idx="144">
                  <c:v>44043.75</c:v>
                </c:pt>
                <c:pt idx="145">
                  <c:v>44044.75</c:v>
                </c:pt>
                <c:pt idx="146">
                  <c:v>44045.75</c:v>
                </c:pt>
                <c:pt idx="147">
                  <c:v>44046.75</c:v>
                </c:pt>
                <c:pt idx="148">
                  <c:v>44047.75</c:v>
                </c:pt>
                <c:pt idx="149">
                  <c:v>44048.75</c:v>
                </c:pt>
                <c:pt idx="150">
                  <c:v>44049.75</c:v>
                </c:pt>
                <c:pt idx="151">
                  <c:v>44050.75</c:v>
                </c:pt>
                <c:pt idx="152">
                  <c:v>44051.75</c:v>
                </c:pt>
                <c:pt idx="153">
                  <c:v>44052.75</c:v>
                </c:pt>
                <c:pt idx="154">
                  <c:v>44053.75</c:v>
                </c:pt>
                <c:pt idx="155">
                  <c:v>44054.75</c:v>
                </c:pt>
                <c:pt idx="156">
                  <c:v>44055.75</c:v>
                </c:pt>
                <c:pt idx="157">
                  <c:v>44056.75</c:v>
                </c:pt>
                <c:pt idx="158">
                  <c:v>44057.75</c:v>
                </c:pt>
                <c:pt idx="159">
                  <c:v>44058.75</c:v>
                </c:pt>
                <c:pt idx="160">
                  <c:v>44059.75</c:v>
                </c:pt>
                <c:pt idx="161">
                  <c:v>44060.75</c:v>
                </c:pt>
                <c:pt idx="162">
                  <c:v>44061.75</c:v>
                </c:pt>
                <c:pt idx="163">
                  <c:v>44062.75</c:v>
                </c:pt>
                <c:pt idx="164">
                  <c:v>44063.75</c:v>
                </c:pt>
                <c:pt idx="165">
                  <c:v>44064.75</c:v>
                </c:pt>
                <c:pt idx="166">
                  <c:v>44065.75</c:v>
                </c:pt>
                <c:pt idx="167">
                  <c:v>44066.75</c:v>
                </c:pt>
                <c:pt idx="168">
                  <c:v>44067.75</c:v>
                </c:pt>
                <c:pt idx="169">
                  <c:v>44068.75</c:v>
                </c:pt>
                <c:pt idx="170">
                  <c:v>44069.75</c:v>
                </c:pt>
                <c:pt idx="171">
                  <c:v>44070.75</c:v>
                </c:pt>
                <c:pt idx="172">
                  <c:v>44071.75</c:v>
                </c:pt>
                <c:pt idx="173">
                  <c:v>44072.75</c:v>
                </c:pt>
                <c:pt idx="174">
                  <c:v>44073.75</c:v>
                </c:pt>
                <c:pt idx="175">
                  <c:v>44074.75</c:v>
                </c:pt>
                <c:pt idx="176">
                  <c:v>44075.75</c:v>
                </c:pt>
                <c:pt idx="177">
                  <c:v>44076.75</c:v>
                </c:pt>
                <c:pt idx="178">
                  <c:v>44077.75</c:v>
                </c:pt>
                <c:pt idx="179">
                  <c:v>44078.75</c:v>
                </c:pt>
                <c:pt idx="180">
                  <c:v>44079.75</c:v>
                </c:pt>
                <c:pt idx="181">
                  <c:v>44080.75</c:v>
                </c:pt>
                <c:pt idx="182">
                  <c:v>44081.75</c:v>
                </c:pt>
                <c:pt idx="183">
                  <c:v>44082.75</c:v>
                </c:pt>
                <c:pt idx="184">
                  <c:v>44083.75</c:v>
                </c:pt>
                <c:pt idx="185">
                  <c:v>44084.75</c:v>
                </c:pt>
                <c:pt idx="186">
                  <c:v>44085.75</c:v>
                </c:pt>
                <c:pt idx="187">
                  <c:v>44086.75</c:v>
                </c:pt>
                <c:pt idx="188">
                  <c:v>44087.75</c:v>
                </c:pt>
                <c:pt idx="189">
                  <c:v>44088.75</c:v>
                </c:pt>
                <c:pt idx="190">
                  <c:v>44089.75</c:v>
                </c:pt>
                <c:pt idx="191">
                  <c:v>44090.75</c:v>
                </c:pt>
                <c:pt idx="192">
                  <c:v>44091.75</c:v>
                </c:pt>
                <c:pt idx="193">
                  <c:v>44092.75</c:v>
                </c:pt>
                <c:pt idx="194">
                  <c:v>44093.75</c:v>
                </c:pt>
                <c:pt idx="195">
                  <c:v>44094.75</c:v>
                </c:pt>
                <c:pt idx="196">
                  <c:v>44095.75</c:v>
                </c:pt>
                <c:pt idx="197">
                  <c:v>44096.75</c:v>
                </c:pt>
                <c:pt idx="198">
                  <c:v>44097.75</c:v>
                </c:pt>
                <c:pt idx="199">
                  <c:v>44098.75</c:v>
                </c:pt>
                <c:pt idx="200">
                  <c:v>44099.75</c:v>
                </c:pt>
                <c:pt idx="201">
                  <c:v>44100.75</c:v>
                </c:pt>
                <c:pt idx="202">
                  <c:v>44101.75</c:v>
                </c:pt>
                <c:pt idx="203">
                  <c:v>44102.75</c:v>
                </c:pt>
                <c:pt idx="204">
                  <c:v>44103.75</c:v>
                </c:pt>
                <c:pt idx="205">
                  <c:v>44104.75</c:v>
                </c:pt>
                <c:pt idx="206">
                  <c:v>44105.75</c:v>
                </c:pt>
                <c:pt idx="207">
                  <c:v>44106.75</c:v>
                </c:pt>
                <c:pt idx="208">
                  <c:v>44107.75</c:v>
                </c:pt>
                <c:pt idx="209">
                  <c:v>44108.75</c:v>
                </c:pt>
                <c:pt idx="210">
                  <c:v>44109.75</c:v>
                </c:pt>
                <c:pt idx="211">
                  <c:v>44110.75</c:v>
                </c:pt>
                <c:pt idx="212">
                  <c:v>44111.75</c:v>
                </c:pt>
                <c:pt idx="213">
                  <c:v>44112.75</c:v>
                </c:pt>
                <c:pt idx="214">
                  <c:v>44113.75</c:v>
                </c:pt>
                <c:pt idx="215">
                  <c:v>44114.75</c:v>
                </c:pt>
                <c:pt idx="216">
                  <c:v>44115.75</c:v>
                </c:pt>
                <c:pt idx="217">
                  <c:v>44116.75</c:v>
                </c:pt>
                <c:pt idx="218">
                  <c:v>44117.75</c:v>
                </c:pt>
                <c:pt idx="219">
                  <c:v>44118.75</c:v>
                </c:pt>
                <c:pt idx="220">
                  <c:v>44119.75</c:v>
                </c:pt>
                <c:pt idx="221">
                  <c:v>44120.75</c:v>
                </c:pt>
                <c:pt idx="222">
                  <c:v>44121.75</c:v>
                </c:pt>
                <c:pt idx="223">
                  <c:v>44122.75</c:v>
                </c:pt>
                <c:pt idx="224">
                  <c:v>44123.75</c:v>
                </c:pt>
                <c:pt idx="225">
                  <c:v>44124.75</c:v>
                </c:pt>
                <c:pt idx="226">
                  <c:v>44125.75</c:v>
                </c:pt>
                <c:pt idx="227">
                  <c:v>44126.75</c:v>
                </c:pt>
                <c:pt idx="228">
                  <c:v>44127.75</c:v>
                </c:pt>
                <c:pt idx="229">
                  <c:v>44128.75</c:v>
                </c:pt>
                <c:pt idx="230">
                  <c:v>44129.75</c:v>
                </c:pt>
                <c:pt idx="231">
                  <c:v>44130.75</c:v>
                </c:pt>
                <c:pt idx="232">
                  <c:v>44131.75</c:v>
                </c:pt>
                <c:pt idx="233">
                  <c:v>44132.75</c:v>
                </c:pt>
                <c:pt idx="234">
                  <c:v>44133.75</c:v>
                </c:pt>
                <c:pt idx="235">
                  <c:v>44134.75</c:v>
                </c:pt>
                <c:pt idx="236">
                  <c:v>44135.75</c:v>
                </c:pt>
                <c:pt idx="237">
                  <c:v>44136.75</c:v>
                </c:pt>
                <c:pt idx="238">
                  <c:v>44137.75</c:v>
                </c:pt>
                <c:pt idx="239">
                  <c:v>44138.75</c:v>
                </c:pt>
                <c:pt idx="240">
                  <c:v>44139.75</c:v>
                </c:pt>
                <c:pt idx="241">
                  <c:v>44140.75</c:v>
                </c:pt>
                <c:pt idx="242">
                  <c:v>44141.75</c:v>
                </c:pt>
                <c:pt idx="243">
                  <c:v>44142.75</c:v>
                </c:pt>
                <c:pt idx="244">
                  <c:v>44143.75</c:v>
                </c:pt>
                <c:pt idx="245">
                  <c:v>44144.75</c:v>
                </c:pt>
                <c:pt idx="246">
                  <c:v>44145.75</c:v>
                </c:pt>
                <c:pt idx="247">
                  <c:v>44146.75</c:v>
                </c:pt>
                <c:pt idx="248">
                  <c:v>44147.75</c:v>
                </c:pt>
                <c:pt idx="249">
                  <c:v>44148.75</c:v>
                </c:pt>
                <c:pt idx="250">
                  <c:v>44149.75</c:v>
                </c:pt>
                <c:pt idx="251">
                  <c:v>44150.75</c:v>
                </c:pt>
                <c:pt idx="252">
                  <c:v>44151.75</c:v>
                </c:pt>
                <c:pt idx="253">
                  <c:v>44152.75</c:v>
                </c:pt>
                <c:pt idx="254">
                  <c:v>44153.75</c:v>
                </c:pt>
                <c:pt idx="255">
                  <c:v>44154.75</c:v>
                </c:pt>
                <c:pt idx="256">
                  <c:v>44155.75</c:v>
                </c:pt>
                <c:pt idx="257">
                  <c:v>44156.75</c:v>
                </c:pt>
                <c:pt idx="258">
                  <c:v>44157.75</c:v>
                </c:pt>
                <c:pt idx="259">
                  <c:v>44158.75</c:v>
                </c:pt>
                <c:pt idx="260">
                  <c:v>44159.75</c:v>
                </c:pt>
                <c:pt idx="261">
                  <c:v>44160.75</c:v>
                </c:pt>
                <c:pt idx="262">
                  <c:v>44161.75</c:v>
                </c:pt>
                <c:pt idx="263">
                  <c:v>44162.75</c:v>
                </c:pt>
                <c:pt idx="264">
                  <c:v>44163.75</c:v>
                </c:pt>
                <c:pt idx="265">
                  <c:v>44164.75</c:v>
                </c:pt>
                <c:pt idx="266">
                  <c:v>44165.75</c:v>
                </c:pt>
                <c:pt idx="267">
                  <c:v>44166.75</c:v>
                </c:pt>
                <c:pt idx="268">
                  <c:v>44167.75</c:v>
                </c:pt>
                <c:pt idx="269">
                  <c:v>44168.75</c:v>
                </c:pt>
                <c:pt idx="270">
                  <c:v>44169.75</c:v>
                </c:pt>
                <c:pt idx="271">
                  <c:v>44170.75</c:v>
                </c:pt>
                <c:pt idx="272">
                  <c:v>44171.75</c:v>
                </c:pt>
                <c:pt idx="273">
                  <c:v>44172.75</c:v>
                </c:pt>
                <c:pt idx="274">
                  <c:v>44173.75</c:v>
                </c:pt>
                <c:pt idx="275">
                  <c:v>44174.75</c:v>
                </c:pt>
                <c:pt idx="276">
                  <c:v>44175.75</c:v>
                </c:pt>
                <c:pt idx="277">
                  <c:v>44176.75</c:v>
                </c:pt>
                <c:pt idx="278">
                  <c:v>44177.75</c:v>
                </c:pt>
                <c:pt idx="279">
                  <c:v>44178.75</c:v>
                </c:pt>
                <c:pt idx="280">
                  <c:v>44179.75</c:v>
                </c:pt>
                <c:pt idx="281">
                  <c:v>44180.75</c:v>
                </c:pt>
                <c:pt idx="282">
                  <c:v>44181.75</c:v>
                </c:pt>
                <c:pt idx="283">
                  <c:v>44182.75</c:v>
                </c:pt>
                <c:pt idx="284">
                  <c:v>44183.75</c:v>
                </c:pt>
                <c:pt idx="285">
                  <c:v>44184.75</c:v>
                </c:pt>
                <c:pt idx="286">
                  <c:v>44185.75</c:v>
                </c:pt>
                <c:pt idx="287">
                  <c:v>44186.75</c:v>
                </c:pt>
                <c:pt idx="288">
                  <c:v>44187.75</c:v>
                </c:pt>
                <c:pt idx="289">
                  <c:v>44188.75</c:v>
                </c:pt>
                <c:pt idx="290">
                  <c:v>44189.75</c:v>
                </c:pt>
                <c:pt idx="291">
                  <c:v>44190.75</c:v>
                </c:pt>
                <c:pt idx="292">
                  <c:v>44191.75</c:v>
                </c:pt>
                <c:pt idx="293">
                  <c:v>44192.75</c:v>
                </c:pt>
                <c:pt idx="294">
                  <c:v>44193.75</c:v>
                </c:pt>
                <c:pt idx="295">
                  <c:v>44194.75</c:v>
                </c:pt>
                <c:pt idx="296">
                  <c:v>44195.75</c:v>
                </c:pt>
                <c:pt idx="297">
                  <c:v>44196.75</c:v>
                </c:pt>
                <c:pt idx="298">
                  <c:v>44197.75</c:v>
                </c:pt>
                <c:pt idx="299">
                  <c:v>44198.75</c:v>
                </c:pt>
                <c:pt idx="300">
                  <c:v>44199.75</c:v>
                </c:pt>
                <c:pt idx="301">
                  <c:v>44200.75</c:v>
                </c:pt>
                <c:pt idx="302">
                  <c:v>44201.75</c:v>
                </c:pt>
                <c:pt idx="303">
                  <c:v>44202.75</c:v>
                </c:pt>
                <c:pt idx="304">
                  <c:v>44203.75</c:v>
                </c:pt>
                <c:pt idx="305">
                  <c:v>44204.75</c:v>
                </c:pt>
                <c:pt idx="306">
                  <c:v>44205.75</c:v>
                </c:pt>
                <c:pt idx="307">
                  <c:v>44206.75</c:v>
                </c:pt>
                <c:pt idx="308">
                  <c:v>44207.75</c:v>
                </c:pt>
                <c:pt idx="309">
                  <c:v>44208.75</c:v>
                </c:pt>
                <c:pt idx="310">
                  <c:v>44209.75</c:v>
                </c:pt>
                <c:pt idx="311">
                  <c:v>44210.75</c:v>
                </c:pt>
                <c:pt idx="312">
                  <c:v>44211.75</c:v>
                </c:pt>
                <c:pt idx="313">
                  <c:v>44212.75</c:v>
                </c:pt>
                <c:pt idx="314">
                  <c:v>44213.75</c:v>
                </c:pt>
                <c:pt idx="315">
                  <c:v>44214.75</c:v>
                </c:pt>
                <c:pt idx="316">
                  <c:v>44215.75</c:v>
                </c:pt>
                <c:pt idx="317">
                  <c:v>44216.75</c:v>
                </c:pt>
                <c:pt idx="318">
                  <c:v>44217.75</c:v>
                </c:pt>
                <c:pt idx="319">
                  <c:v>44218.75</c:v>
                </c:pt>
                <c:pt idx="320">
                  <c:v>44219.75</c:v>
                </c:pt>
                <c:pt idx="321">
                  <c:v>44220.75</c:v>
                </c:pt>
                <c:pt idx="322">
                  <c:v>44221.75</c:v>
                </c:pt>
                <c:pt idx="323">
                  <c:v>44222.75</c:v>
                </c:pt>
                <c:pt idx="324">
                  <c:v>44223.75</c:v>
                </c:pt>
                <c:pt idx="325">
                  <c:v>44224.75</c:v>
                </c:pt>
                <c:pt idx="326">
                  <c:v>44225.75</c:v>
                </c:pt>
                <c:pt idx="327">
                  <c:v>44226.75</c:v>
                </c:pt>
                <c:pt idx="328">
                  <c:v>44227.75</c:v>
                </c:pt>
                <c:pt idx="329">
                  <c:v>44228.75</c:v>
                </c:pt>
                <c:pt idx="330">
                  <c:v>44229.75</c:v>
                </c:pt>
                <c:pt idx="331">
                  <c:v>44230.75</c:v>
                </c:pt>
                <c:pt idx="332">
                  <c:v>44231.75</c:v>
                </c:pt>
                <c:pt idx="333">
                  <c:v>44232.75</c:v>
                </c:pt>
                <c:pt idx="334">
                  <c:v>44233.75</c:v>
                </c:pt>
                <c:pt idx="335">
                  <c:v>44234.75</c:v>
                </c:pt>
                <c:pt idx="336">
                  <c:v>44235.75</c:v>
                </c:pt>
                <c:pt idx="337">
                  <c:v>44236.75</c:v>
                </c:pt>
                <c:pt idx="338">
                  <c:v>44237.75</c:v>
                </c:pt>
                <c:pt idx="339">
                  <c:v>44238.75</c:v>
                </c:pt>
                <c:pt idx="340">
                  <c:v>44239.75</c:v>
                </c:pt>
                <c:pt idx="341">
                  <c:v>44240.75</c:v>
                </c:pt>
                <c:pt idx="342">
                  <c:v>44241.75</c:v>
                </c:pt>
                <c:pt idx="343">
                  <c:v>44242.75</c:v>
                </c:pt>
                <c:pt idx="344">
                  <c:v>44243.75</c:v>
                </c:pt>
                <c:pt idx="345">
                  <c:v>44244.75</c:v>
                </c:pt>
                <c:pt idx="346">
                  <c:v>44245.75</c:v>
                </c:pt>
                <c:pt idx="347">
                  <c:v>44246.75</c:v>
                </c:pt>
                <c:pt idx="348">
                  <c:v>44247.75</c:v>
                </c:pt>
                <c:pt idx="349">
                  <c:v>44248.75</c:v>
                </c:pt>
                <c:pt idx="350">
                  <c:v>44249.75</c:v>
                </c:pt>
                <c:pt idx="351">
                  <c:v>44250.75</c:v>
                </c:pt>
                <c:pt idx="352">
                  <c:v>44251.75</c:v>
                </c:pt>
                <c:pt idx="353">
                  <c:v>44252.75</c:v>
                </c:pt>
                <c:pt idx="354">
                  <c:v>44253.75</c:v>
                </c:pt>
                <c:pt idx="355">
                  <c:v>44254.75</c:v>
                </c:pt>
                <c:pt idx="356">
                  <c:v>44255.75</c:v>
                </c:pt>
                <c:pt idx="357">
                  <c:v>44256.75</c:v>
                </c:pt>
                <c:pt idx="358">
                  <c:v>44257.75</c:v>
                </c:pt>
              </c:numCache>
            </c:numRef>
          </c:xVal>
          <c:yVal>
            <c:numRef>
              <c:f>Sheet1!$K$42:$K$400</c:f>
              <c:numCache>
                <c:formatCode>0</c:formatCode>
                <c:ptCount val="3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5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16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20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28</c:v>
                </c:pt>
                <c:pt idx="33">
                  <c:v>32</c:v>
                </c:pt>
                <c:pt idx="34">
                  <c:v>36</c:v>
                </c:pt>
                <c:pt idx="35">
                  <c:v>37</c:v>
                </c:pt>
                <c:pt idx="36">
                  <c:v>39</c:v>
                </c:pt>
                <c:pt idx="37">
                  <c:v>41</c:v>
                </c:pt>
                <c:pt idx="38">
                  <c:v>41</c:v>
                </c:pt>
                <c:pt idx="39">
                  <c:v>43</c:v>
                </c:pt>
                <c:pt idx="40">
                  <c:v>44</c:v>
                </c:pt>
                <c:pt idx="41">
                  <c:v>102</c:v>
                </c:pt>
                <c:pt idx="42">
                  <c:v>104</c:v>
                </c:pt>
                <c:pt idx="43">
                  <c:v>137</c:v>
                </c:pt>
                <c:pt idx="44">
                  <c:v>152</c:v>
                </c:pt>
                <c:pt idx="45">
                  <c:v>172</c:v>
                </c:pt>
                <c:pt idx="46">
                  <c:v>177</c:v>
                </c:pt>
                <c:pt idx="47">
                  <c:v>206</c:v>
                </c:pt>
                <c:pt idx="48">
                  <c:v>210</c:v>
                </c:pt>
                <c:pt idx="49">
                  <c:v>221</c:v>
                </c:pt>
                <c:pt idx="50">
                  <c:v>250.12243235991082</c:v>
                </c:pt>
                <c:pt idx="51">
                  <c:v>280.6919118006814</c:v>
                </c:pt>
                <c:pt idx="52">
                  <c:v>312.7802731797151</c:v>
                </c:pt>
                <c:pt idx="53">
                  <c:v>346.46291062391617</c:v>
                </c:pt>
                <c:pt idx="54">
                  <c:v>381.81895319316976</c:v>
                </c:pt>
                <c:pt idx="55">
                  <c:v>418.93144914305498</c:v>
                </c:pt>
                <c:pt idx="56">
                  <c:v>457.88755920055752</c:v>
                </c:pt>
                <c:pt idx="57">
                  <c:v>498.77875928571865</c:v>
                </c:pt>
                <c:pt idx="58">
                  <c:v>541.70105313214071</c:v>
                </c:pt>
                <c:pt idx="59">
                  <c:v>586.7551952800892</c:v>
                </c:pt>
                <c:pt idx="60">
                  <c:v>634.0469249376157</c:v>
                </c:pt>
                <c:pt idx="61">
                  <c:v>683.68721122770023</c:v>
                </c:pt>
                <c:pt idx="62">
                  <c:v>735.79251036289907</c:v>
                </c:pt>
                <c:pt idx="63">
                  <c:v>790.48503531341328</c:v>
                </c:pt>
                <c:pt idx="64">
                  <c:v>847.89303855988396</c:v>
                </c:pt>
                <c:pt idx="65">
                  <c:v>908.15110854860018</c:v>
                </c:pt>
                <c:pt idx="66">
                  <c:v>971.40048049418908</c:v>
                </c:pt>
                <c:pt idx="67">
                  <c:v>1037.7893622032736</c:v>
                </c:pt>
                <c:pt idx="68">
                  <c:v>1107.4732756220433</c:v>
                </c:pt>
                <c:pt idx="69">
                  <c:v>1180.6154148412027</c:v>
                </c:pt>
                <c:pt idx="70">
                  <c:v>1257.3870213233602</c:v>
                </c:pt>
                <c:pt idx="71">
                  <c:v>1337.9677771505962</c:v>
                </c:pt>
                <c:pt idx="72">
                  <c:v>1422.546217123722</c:v>
                </c:pt>
                <c:pt idx="73">
                  <c:v>1511.3201605795953</c:v>
                </c:pt>
                <c:pt idx="74">
                  <c:v>1604.4971638288091</c:v>
                </c:pt>
                <c:pt idx="75">
                  <c:v>1702.2949941530956</c:v>
                </c:pt>
                <c:pt idx="76">
                  <c:v>1804.9421263398658</c:v>
                </c:pt>
                <c:pt idx="77">
                  <c:v>1912.6782627704411</c:v>
                </c:pt>
                <c:pt idx="78">
                  <c:v>2025.7548781186529</c:v>
                </c:pt>
                <c:pt idx="79">
                  <c:v>2144.4357897575915</c:v>
                </c:pt>
                <c:pt idx="80">
                  <c:v>2268.9977550142858</c:v>
                </c:pt>
                <c:pt idx="81">
                  <c:v>2399.731096454957</c:v>
                </c:pt>
                <c:pt idx="82">
                  <c:v>2536.9403564271179</c:v>
                </c:pt>
                <c:pt idx="83">
                  <c:v>2680.9449821290887</c:v>
                </c:pt>
                <c:pt idx="84">
                  <c:v>2832.0800425223802</c:v>
                </c:pt>
                <c:pt idx="85">
                  <c:v>2990.6969784477051</c:v>
                </c:pt>
                <c:pt idx="86">
                  <c:v>3157.1643873509829</c:v>
                </c:pt>
                <c:pt idx="87">
                  <c:v>3331.8688440714222</c:v>
                </c:pt>
                <c:pt idx="88">
                  <c:v>3515.2157591894143</c:v>
                </c:pt>
                <c:pt idx="89">
                  <c:v>3707.6302764772945</c:v>
                </c:pt>
                <c:pt idx="90">
                  <c:v>3909.5582110408131</c:v>
                </c:pt>
                <c:pt idx="91">
                  <c:v>4121.4670297830662</c:v>
                </c:pt>
                <c:pt idx="92">
                  <c:v>4343.8468758653635</c:v>
                </c:pt>
                <c:pt idx="93">
                  <c:v>4577.211638880699</c:v>
                </c:pt>
                <c:pt idx="94">
                  <c:v>4822.1000724946771</c:v>
                </c:pt>
                <c:pt idx="95">
                  <c:v>5079.076961345505</c:v>
                </c:pt>
                <c:pt idx="96">
                  <c:v>5348.7343390284732</c:v>
                </c:pt>
                <c:pt idx="97">
                  <c:v>5631.6927590205842</c:v>
                </c:pt>
                <c:pt idx="98">
                  <c:v>5928.6026204270565</c:v>
                </c:pt>
                <c:pt idx="99">
                  <c:v>6240.145550452592</c:v>
                </c:pt>
                <c:pt idx="100">
                  <c:v>6567.0358455157329</c:v>
                </c:pt>
                <c:pt idx="101">
                  <c:v>6910.0219729335286</c:v>
                </c:pt>
                <c:pt idx="102">
                  <c:v>7269.8881351050431</c:v>
                </c:pt>
                <c:pt idx="103">
                  <c:v>7647.4558981149594</c:v>
                </c:pt>
                <c:pt idx="104">
                  <c:v>8043.5858866614708</c:v>
                </c:pt>
                <c:pt idx="105">
                  <c:v>8459.1795471845198</c:v>
                </c:pt>
                <c:pt idx="106">
                  <c:v>8895.1809810298546</c:v>
                </c:pt>
                <c:pt idx="107">
                  <c:v>9352.5788494297612</c:v>
                </c:pt>
                <c:pt idx="108">
                  <c:v>9832.4083520110817</c:v>
                </c:pt>
                <c:pt idx="109">
                  <c:v>10335.753280453368</c:v>
                </c:pt>
                <c:pt idx="110">
                  <c:v>10863.748148812769</c:v>
                </c:pt>
                <c:pt idx="111">
                  <c:v>11417.580401898469</c:v>
                </c:pt>
                <c:pt idx="112">
                  <c:v>11998.492702935724</c:v>
                </c:pt>
                <c:pt idx="113">
                  <c:v>12607.785301570397</c:v>
                </c:pt>
                <c:pt idx="114">
                  <c:v>13246.818483061661</c:v>
                </c:pt>
                <c:pt idx="115">
                  <c:v>13917.01509926932</c:v>
                </c:pt>
                <c:pt idx="116">
                  <c:v>14619.863181766928</c:v>
                </c:pt>
                <c:pt idx="117">
                  <c:v>15356.918637098277</c:v>
                </c:pt>
                <c:pt idx="118">
                  <c:v>16129.808023839365</c:v>
                </c:pt>
                <c:pt idx="119">
                  <c:v>16940.231410726956</c:v>
                </c:pt>
                <c:pt idx="120">
                  <c:v>17789.965314664329</c:v>
                </c:pt>
                <c:pt idx="121">
                  <c:v>18680.865716910746</c:v>
                </c:pt>
                <c:pt idx="122">
                  <c:v>19614.871155199147</c:v>
                </c:pt>
                <c:pt idx="123">
                  <c:v>20594.005888902066</c:v>
                </c:pt>
                <c:pt idx="124">
                  <c:v>21620.383133674277</c:v>
                </c:pt>
                <c:pt idx="125">
                  <c:v>22696.208361237117</c:v>
                </c:pt>
                <c:pt idx="126">
                  <c:v>23823.78265912905</c:v>
                </c:pt>
                <c:pt idx="127">
                  <c:v>25005.506144324823</c:v>
                </c:pt>
                <c:pt idx="128">
                  <c:v>26243.881423616425</c:v>
                </c:pt>
                <c:pt idx="129">
                  <c:v>27541.517092547947</c:v>
                </c:pt>
                <c:pt idx="130">
                  <c:v>28901.131263498595</c:v>
                </c:pt>
                <c:pt idx="131">
                  <c:v>30325.555112208687</c:v>
                </c:pt>
                <c:pt idx="132">
                  <c:v>31817.736430638033</c:v>
                </c:pt>
                <c:pt idx="133">
                  <c:v>33380.743172530631</c:v>
                </c:pt>
                <c:pt idx="134">
                  <c:v>35017.766976430517</c:v>
                </c:pt>
                <c:pt idx="135">
                  <c:v>36732.126649148144</c:v>
                </c:pt>
                <c:pt idx="136">
                  <c:v>38527.271590812474</c:v>
                </c:pt>
                <c:pt idx="137">
                  <c:v>40406.785140660395</c:v>
                </c:pt>
                <c:pt idx="138">
                  <c:v>42374.38782061205</c:v>
                </c:pt>
                <c:pt idx="139">
                  <c:v>44433.940451459959</c:v>
                </c:pt>
                <c:pt idx="140">
                  <c:v>46589.447114164759</c:v>
                </c:pt>
                <c:pt idx="141">
                  <c:v>48845.057926306363</c:v>
                </c:pt>
                <c:pt idx="142">
                  <c:v>51205.071601194155</c:v>
                </c:pt>
                <c:pt idx="143">
                  <c:v>53673.937754503488</c:v>
                </c:pt>
                <c:pt idx="144">
                  <c:v>56256.258920591928</c:v>
                </c:pt>
                <c:pt idx="145">
                  <c:v>58956.79223787356</c:v>
                </c:pt>
                <c:pt idx="146">
                  <c:v>61780.450759814055</c:v>
                </c:pt>
                <c:pt idx="147">
                  <c:v>64732.304345276912</c:v>
                </c:pt>
                <c:pt idx="148">
                  <c:v>67817.580079131672</c:v>
                </c:pt>
                <c:pt idx="149">
                  <c:v>71041.662171261429</c:v>
                </c:pt>
                <c:pt idx="150">
                  <c:v>74410.09127941847</c:v>
                </c:pt>
                <c:pt idx="151">
                  <c:v>77928.563198817632</c:v>
                </c:pt>
                <c:pt idx="152">
                  <c:v>81602.926858977313</c:v>
                </c:pt>
                <c:pt idx="153">
                  <c:v>85439.181566173647</c:v>
                </c:pt>
                <c:pt idx="154">
                  <c:v>89443.473428026293</c:v>
                </c:pt>
                <c:pt idx="155">
                  <c:v>93622.090895252797</c:v>
                </c:pt>
                <c:pt idx="156">
                  <c:v>97981.459354586084</c:v>
                </c:pt>
                <c:pt idx="157">
                  <c:v>102528.13470632592</c:v>
                </c:pt>
                <c:pt idx="158">
                  <c:v>107268.7958600749</c:v>
                </c:pt>
                <c:pt idx="159">
                  <c:v>112210.23608298086</c:v>
                </c:pt>
                <c:pt idx="160">
                  <c:v>117359.35313636313</c:v>
                </c:pt>
                <c:pt idx="161">
                  <c:v>122723.13813903407</c:v>
                </c:pt>
                <c:pt idx="162">
                  <c:v>128308.66309903414</c:v>
                </c:pt>
                <c:pt idx="163">
                  <c:v>134123.06705997282</c:v>
                </c:pt>
                <c:pt idx="164">
                  <c:v>140173.54081379759</c:v>
                </c:pt>
                <c:pt idx="165">
                  <c:v>146467.31013868499</c:v>
                </c:pt>
                <c:pt idx="166">
                  <c:v>153011.6175289347</c:v>
                </c:pt>
                <c:pt idx="167">
                  <c:v>159813.70239331451</c:v>
                </c:pt>
                <c:pt idx="168">
                  <c:v>166880.77970929802</c:v>
                </c:pt>
                <c:pt idx="169">
                  <c:v>174220.01713308709</c:v>
                </c:pt>
                <c:pt idx="170">
                  <c:v>181838.51057922398</c:v>
                </c:pt>
                <c:pt idx="171">
                  <c:v>189743.25829895234</c:v>
                </c:pt>
                <c:pt idx="172">
                  <c:v>197941.13350323259</c:v>
                </c:pt>
                <c:pt idx="173">
                  <c:v>206438.85559436877</c:v>
                </c:pt>
                <c:pt idx="174">
                  <c:v>215242.96008944159</c:v>
                </c:pt>
                <c:pt idx="175">
                  <c:v>224359.76733900188</c:v>
                </c:pt>
                <c:pt idx="176">
                  <c:v>233795.35016555793</c:v>
                </c:pt>
                <c:pt idx="177">
                  <c:v>243555.50056804396</c:v>
                </c:pt>
                <c:pt idx="178">
                  <c:v>253645.69566039299</c:v>
                </c:pt>
                <c:pt idx="179">
                  <c:v>264071.06303422898</c:v>
                </c:pt>
                <c:pt idx="180">
                  <c:v>274836.34575716883</c:v>
                </c:pt>
                <c:pt idx="181">
                  <c:v>285945.86723887944</c:v>
                </c:pt>
                <c:pt idx="182">
                  <c:v>297403.49621644197</c:v>
                </c:pt>
                <c:pt idx="183">
                  <c:v>309212.61212827271</c:v>
                </c:pt>
                <c:pt idx="184">
                  <c:v>321376.0711613833</c:v>
                </c:pt>
                <c:pt idx="185">
                  <c:v>333896.17326965771</c:v>
                </c:pt>
                <c:pt idx="186">
                  <c:v>346774.63047063281</c:v>
                </c:pt>
                <c:pt idx="187">
                  <c:v>360012.53673456027</c:v>
                </c:pt>
                <c:pt idx="188">
                  <c:v>373610.33978191088</c:v>
                </c:pt>
                <c:pt idx="189">
                  <c:v>387567.81510362145</c:v>
                </c:pt>
                <c:pt idx="190">
                  <c:v>401884.04251200735</c:v>
                </c:pt>
                <c:pt idx="191">
                  <c:v>416557.3855191794</c:v>
                </c:pt>
                <c:pt idx="192">
                  <c:v>431585.47382391425</c:v>
                </c:pt>
                <c:pt idx="193">
                  <c:v>446965.18916723278</c:v>
                </c:pt>
                <c:pt idx="194">
                  <c:v>462692.6547915524</c:v>
                </c:pt>
                <c:pt idx="195">
                  <c:v>478763.22870841873</c:v>
                </c:pt>
                <c:pt idx="196">
                  <c:v>495171.50094582501</c:v>
                </c:pt>
                <c:pt idx="197">
                  <c:v>511911.29490844073</c:v>
                </c:pt>
                <c:pt idx="198">
                  <c:v>528975.67294324201</c:v>
                </c:pt>
                <c:pt idx="199">
                  <c:v>546356.94615970575</c:v>
                </c:pt>
                <c:pt idx="200">
                  <c:v>564046.68850862025</c:v>
                </c:pt>
                <c:pt idx="201">
                  <c:v>582035.75507745368</c:v>
                </c:pt>
                <c:pt idx="202">
                  <c:v>600314.30451393465</c:v>
                </c:pt>
                <c:pt idx="203">
                  <c:v>618871.82544387178</c:v>
                </c:pt>
                <c:pt idx="204">
                  <c:v>637697.16670511547</c:v>
                </c:pt>
                <c:pt idx="205">
                  <c:v>656778.57117775083</c:v>
                </c:pt>
                <c:pt idx="206">
                  <c:v>676103.71295187005</c:v>
                </c:pt>
                <c:pt idx="207">
                  <c:v>695659.73753929359</c:v>
                </c:pt>
                <c:pt idx="208">
                  <c:v>715433.30480500159</c:v>
                </c:pt>
                <c:pt idx="209">
                  <c:v>735410.63426828897</c:v>
                </c:pt>
                <c:pt idx="210">
                  <c:v>755577.55240316049</c:v>
                </c:pt>
                <c:pt idx="211">
                  <c:v>775919.54155248904</c:v>
                </c:pt>
                <c:pt idx="212">
                  <c:v>796421.7900611033</c:v>
                </c:pt>
                <c:pt idx="213">
                  <c:v>817069.24322925729</c:v>
                </c:pt>
                <c:pt idx="214">
                  <c:v>837846.65468973748</c:v>
                </c:pt>
                <c:pt idx="215">
                  <c:v>858738.6378189571</c:v>
                </c:pt>
                <c:pt idx="216">
                  <c:v>879729.71680443583</c:v>
                </c:pt>
                <c:pt idx="217">
                  <c:v>900804.37700763391</c:v>
                </c:pt>
                <c:pt idx="218">
                  <c:v>921947.11428171443</c:v>
                </c:pt>
                <c:pt idx="219">
                  <c:v>943142.4829278863</c:v>
                </c:pt>
                <c:pt idx="220">
                  <c:v>964375.14200094528</c:v>
                </c:pt>
                <c:pt idx="221">
                  <c:v>985629.89970386238</c:v>
                </c:pt>
                <c:pt idx="222">
                  <c:v>1006891.755642161</c:v>
                </c:pt>
                <c:pt idx="223">
                  <c:v>1028145.9407407625</c:v>
                </c:pt>
                <c:pt idx="224">
                  <c:v>1049377.9546583877</c:v>
                </c:pt>
                <c:pt idx="225">
                  <c:v>1070573.600566939</c:v>
                </c:pt>
                <c:pt idx="226">
                  <c:v>1091719.0171950522</c:v>
                </c:pt>
                <c:pt idx="227">
                  <c:v>1112800.7080657608</c:v>
                </c:pt>
                <c:pt idx="228">
                  <c:v>1133805.5678875714</c:v>
                </c:pt>
                <c:pt idx="229">
                  <c:v>1154720.9060858905</c:v>
                </c:pt>
                <c:pt idx="230">
                  <c:v>1175534.4674873995</c:v>
                </c:pt>
                <c:pt idx="231">
                  <c:v>1196234.4501934641</c:v>
                </c:pt>
                <c:pt idx="232">
                  <c:v>1216809.520699834</c:v>
                </c:pt>
                <c:pt idx="233">
                  <c:v>1237248.8263386628</c:v>
                </c:pt>
                <c:pt idx="234">
                  <c:v>1257542.0051352247</c:v>
                </c:pt>
                <c:pt idx="235">
                  <c:v>1277679.1931856307</c:v>
                </c:pt>
                <c:pt idx="236">
                  <c:v>1297651.029673419</c:v>
                </c:pt>
                <c:pt idx="237">
                  <c:v>1317448.6596521747</c:v>
                </c:pt>
                <c:pt idx="238">
                  <c:v>1337063.7347284739</c:v>
                </c:pt>
                <c:pt idx="239">
                  <c:v>1356488.4117845381</c:v>
                </c:pt>
                <c:pt idx="240">
                  <c:v>1375715.3498832204</c:v>
                </c:pt>
                <c:pt idx="241">
                  <c:v>1394737.7054994621</c:v>
                </c:pt>
                <c:pt idx="242">
                  <c:v>1413549.126222336</c:v>
                </c:pt>
                <c:pt idx="243">
                  <c:v>1432143.7430704071</c:v>
                </c:pt>
                <c:pt idx="244">
                  <c:v>1450516.1615605559</c:v>
                </c:pt>
                <c:pt idx="245">
                  <c:v>1468661.4516667989</c:v>
                </c:pt>
                <c:pt idx="246">
                  <c:v>1486575.1368011599</c:v>
                </c:pt>
                <c:pt idx="247">
                  <c:v>1504253.1819434548</c:v>
                </c:pt>
                <c:pt idx="248">
                  <c:v>1521691.9810410838</c:v>
                </c:pt>
                <c:pt idx="249">
                  <c:v>1538888.3437937188</c:v>
                </c:pt>
                <c:pt idx="250">
                  <c:v>1555839.4819312484</c:v>
                </c:pt>
                <c:pt idx="251">
                  <c:v>1572542.9950866038</c:v>
                </c:pt>
                <c:pt idx="252">
                  <c:v>1588996.8563582357</c:v>
                </c:pt>
                <c:pt idx="253">
                  <c:v>1605199.3976501299</c:v>
                </c:pt>
                <c:pt idx="254">
                  <c:v>1621149.2948704099</c:v>
                </c:pt>
                <c:pt idx="255">
                  <c:v>1636845.5530628443</c:v>
                </c:pt>
                <c:pt idx="256">
                  <c:v>1652287.4915390038</c:v>
                </c:pt>
                <c:pt idx="257">
                  <c:v>1667474.7290724474</c:v>
                </c:pt>
                <c:pt idx="258">
                  <c:v>1682407.1692101923</c:v>
                </c:pt>
                <c:pt idx="259">
                  <c:v>1697084.9857508556</c:v>
                </c:pt>
                <c:pt idx="260">
                  <c:v>1711508.6084332962</c:v>
                </c:pt>
                <c:pt idx="261">
                  <c:v>1725678.7088743043</c:v>
                </c:pt>
                <c:pt idx="262">
                  <c:v>1739596.1867889394</c:v>
                </c:pt>
                <c:pt idx="263">
                  <c:v>1753262.1565224731</c:v>
                </c:pt>
                <c:pt idx="264">
                  <c:v>1766677.9339185674</c:v>
                </c:pt>
                <c:pt idx="265">
                  <c:v>1779845.0235443166</c:v>
                </c:pt>
                <c:pt idx="266">
                  <c:v>1792765.1062890715</c:v>
                </c:pt>
                <c:pt idx="267">
                  <c:v>1805440.0273505661</c:v>
                </c:pt>
                <c:pt idx="268">
                  <c:v>1817871.7846187553</c:v>
                </c:pt>
                <c:pt idx="269">
                  <c:v>1830062.5174649341</c:v>
                </c:pt>
                <c:pt idx="270">
                  <c:v>1842245.7300232789</c:v>
                </c:pt>
                <c:pt idx="271">
                  <c:v>1854412.1757082287</c:v>
                </c:pt>
                <c:pt idx="272">
                  <c:v>1866552.8325126329</c:v>
                </c:pt>
                <c:pt idx="273">
                  <c:v>1878658.924752506</c:v>
                </c:pt>
                <c:pt idx="274">
                  <c:v>1890721.9425728195</c:v>
                </c:pt>
                <c:pt idx="275">
                  <c:v>1902733.6592052702</c:v>
                </c:pt>
                <c:pt idx="276">
                  <c:v>1914686.1459919105</c:v>
                </c:pt>
                <c:pt idx="277">
                  <c:v>1926571.7852093149</c:v>
                </c:pt>
                <c:pt idx="278">
                  <c:v>1938383.2807464602</c:v>
                </c:pt>
                <c:pt idx="279">
                  <c:v>1950113.6667056461</c:v>
                </c:pt>
                <c:pt idx="280">
                  <c:v>1961756.3140095726</c:v>
                </c:pt>
                <c:pt idx="281">
                  <c:v>1973304.9351091455</c:v>
                </c:pt>
                <c:pt idx="282">
                  <c:v>1984753.5868957969</c:v>
                </c:pt>
                <c:pt idx="283">
                  <c:v>1996096.6719291699</c:v>
                </c:pt>
                <c:pt idx="284">
                  <c:v>2007328.9380960872</c:v>
                </c:pt>
                <c:pt idx="285">
                  <c:v>2018445.4768199415</c:v>
                </c:pt>
                <c:pt idx="286">
                  <c:v>2029441.7199411893</c:v>
                </c:pt>
                <c:pt idx="287">
                  <c:v>2040313.4353896712</c:v>
                </c:pt>
                <c:pt idx="288">
                  <c:v>2051056.7217682123</c:v>
                </c:pt>
                <c:pt idx="289">
                  <c:v>2061668.0019645332</c:v>
                </c:pt>
                <c:pt idx="290">
                  <c:v>2072144.0159051293</c:v>
                </c:pt>
                <c:pt idx="291">
                  <c:v>2082481.8125605804</c:v>
                </c:pt>
                <c:pt idx="292">
                  <c:v>2092678.741306938</c:v>
                </c:pt>
                <c:pt idx="293">
                  <c:v>2102732.4427424935</c:v>
                </c:pt>
                <c:pt idx="294">
                  <c:v>2112640.8390535391</c:v>
                </c:pt>
                <c:pt idx="295">
                  <c:v>2122402.1240167762</c:v>
                </c:pt>
                <c:pt idx="296">
                  <c:v>2132014.7527199336</c:v>
                </c:pt>
                <c:pt idx="297">
                  <c:v>2141477.4310759958</c:v>
                </c:pt>
                <c:pt idx="298">
                  <c:v>2150789.1052003237</c:v>
                </c:pt>
                <c:pt idx="299">
                  <c:v>2159948.950713913</c:v>
                </c:pt>
                <c:pt idx="300">
                  <c:v>2168956.3620301471</c:v>
                </c:pt>
                <c:pt idx="301">
                  <c:v>2177810.9416767112</c:v>
                </c:pt>
                <c:pt idx="302">
                  <c:v>2186512.4896988776</c:v>
                </c:pt>
                <c:pt idx="303">
                  <c:v>2195060.9931851653</c:v>
                </c:pt>
                <c:pt idx="304">
                  <c:v>2203456.6159514585</c:v>
                </c:pt>
                <c:pt idx="305">
                  <c:v>2211699.6884150333</c:v>
                </c:pt>
                <c:pt idx="306">
                  <c:v>2219790.697685617</c:v>
                </c:pt>
                <c:pt idx="307">
                  <c:v>2227730.2778965691</c:v>
                </c:pt>
                <c:pt idx="308">
                  <c:v>2235519.2007955573</c:v>
                </c:pt>
                <c:pt idx="309">
                  <c:v>2243158.3666106598</c:v>
                </c:pt>
                <c:pt idx="310">
                  <c:v>2250648.7952046962</c:v>
                </c:pt>
                <c:pt idx="311">
                  <c:v>2257991.6175277224</c:v>
                </c:pt>
                <c:pt idx="312">
                  <c:v>2265188.0673750308</c:v>
                </c:pt>
                <c:pt idx="313">
                  <c:v>2272239.473455668</c:v>
                </c:pt>
                <c:pt idx="314">
                  <c:v>2279147.2517743739</c:v>
                </c:pt>
                <c:pt idx="315">
                  <c:v>2285912.8983279858</c:v>
                </c:pt>
                <c:pt idx="316">
                  <c:v>2292537.9821156892</c:v>
                </c:pt>
                <c:pt idx="317">
                  <c:v>2299024.1384610431</c:v>
                </c:pt>
                <c:pt idx="318">
                  <c:v>2305373.0626424267</c:v>
                </c:pt>
                <c:pt idx="319">
                  <c:v>2311586.5038274508</c:v>
                </c:pt>
                <c:pt idx="320">
                  <c:v>2317666.2593059335</c:v>
                </c:pt>
                <c:pt idx="321">
                  <c:v>2323614.1690152166</c:v>
                </c:pt>
                <c:pt idx="322">
                  <c:v>2329432.1103509399</c:v>
                </c:pt>
                <c:pt idx="323">
                  <c:v>2335121.993255815</c:v>
                </c:pt>
                <c:pt idx="324">
                  <c:v>2340685.7555784942</c:v>
                </c:pt>
                <c:pt idx="325">
                  <c:v>2346125.3586942758</c:v>
                </c:pt>
                <c:pt idx="326">
                  <c:v>2351442.7833791021</c:v>
                </c:pt>
                <c:pt idx="327">
                  <c:v>2356640.025928129</c:v>
                </c:pt>
                <c:pt idx="328">
                  <c:v>2361719.0945100049</c:v>
                </c:pt>
                <c:pt idx="329">
                  <c:v>2366682.005747939</c:v>
                </c:pt>
                <c:pt idx="330">
                  <c:v>2371530.7815186204</c:v>
                </c:pt>
                <c:pt idx="331">
                  <c:v>2376267.4459600868</c:v>
                </c:pt>
                <c:pt idx="332">
                  <c:v>2380894.0226797112</c:v>
                </c:pt>
                <c:pt idx="333">
                  <c:v>2385412.5321535869</c:v>
                </c:pt>
                <c:pt idx="334">
                  <c:v>2389824.9893087232</c:v>
                </c:pt>
                <c:pt idx="335">
                  <c:v>2394133.4012796343</c:v>
                </c:pt>
                <c:pt idx="336">
                  <c:v>2398339.7653310806</c:v>
                </c:pt>
                <c:pt idx="337">
                  <c:v>2402446.0669389311</c:v>
                </c:pt>
                <c:pt idx="338">
                  <c:v>2406454.2780213235</c:v>
                </c:pt>
                <c:pt idx="339">
                  <c:v>2410366.3553125276</c:v>
                </c:pt>
                <c:pt idx="340">
                  <c:v>2414184.2388721583</c:v>
                </c:pt>
                <c:pt idx="341">
                  <c:v>2417909.8507226179</c:v>
                </c:pt>
                <c:pt idx="342">
                  <c:v>2421545.0936078955</c:v>
                </c:pt>
                <c:pt idx="343">
                  <c:v>2425091.849867105</c:v>
                </c:pt>
                <c:pt idx="344">
                  <c:v>2428551.9804163836</c:v>
                </c:pt>
                <c:pt idx="345">
                  <c:v>2431927.3238330255</c:v>
                </c:pt>
                <c:pt idx="346">
                  <c:v>2435219.6955359709</c:v>
                </c:pt>
                <c:pt idx="347">
                  <c:v>2438430.8870570157</c:v>
                </c:pt>
                <c:pt idx="348">
                  <c:v>2441562.665397346</c:v>
                </c:pt>
                <c:pt idx="349">
                  <c:v>2444616.7724642353</c:v>
                </c:pt>
                <c:pt idx="350">
                  <c:v>2447594.9245829755</c:v>
                </c:pt>
                <c:pt idx="351">
                  <c:v>2450498.8120793416</c:v>
                </c:pt>
                <c:pt idx="352">
                  <c:v>2453330.0989281</c:v>
                </c:pt>
                <c:pt idx="353">
                  <c:v>2456090.4224632913</c:v>
                </c:pt>
                <c:pt idx="354">
                  <c:v>2458781.3931462266</c:v>
                </c:pt>
                <c:pt idx="355">
                  <c:v>2461404.594387325</c:v>
                </c:pt>
                <c:pt idx="356">
                  <c:v>2463961.5824181302</c:v>
                </c:pt>
                <c:pt idx="357">
                  <c:v>2466453.8862100164</c:v>
                </c:pt>
                <c:pt idx="358">
                  <c:v>2468883.0074362801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47-4BEB-8ECE-9BB0C55B84D3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66"/>
              </a:solidFill>
              <a:ln w="9525">
                <a:noFill/>
              </a:ln>
              <a:effectLst/>
            </c:spPr>
          </c:marker>
          <c:xVal>
            <c:numRef>
              <c:f>Sheet1!$B$42:$B$400</c:f>
              <c:numCache>
                <c:formatCode>m/d/yyyy\ h:mm</c:formatCode>
                <c:ptCount val="359"/>
                <c:pt idx="0">
                  <c:v>43899.75</c:v>
                </c:pt>
                <c:pt idx="1">
                  <c:v>43900.75</c:v>
                </c:pt>
                <c:pt idx="2">
                  <c:v>43901.75</c:v>
                </c:pt>
                <c:pt idx="3">
                  <c:v>43902.75</c:v>
                </c:pt>
                <c:pt idx="4">
                  <c:v>43903.75</c:v>
                </c:pt>
                <c:pt idx="5">
                  <c:v>43904.75</c:v>
                </c:pt>
                <c:pt idx="6">
                  <c:v>43905.75</c:v>
                </c:pt>
                <c:pt idx="7">
                  <c:v>43906.75</c:v>
                </c:pt>
                <c:pt idx="8">
                  <c:v>43907.75</c:v>
                </c:pt>
                <c:pt idx="9">
                  <c:v>43908.75</c:v>
                </c:pt>
                <c:pt idx="10">
                  <c:v>43909.75</c:v>
                </c:pt>
                <c:pt idx="11">
                  <c:v>43910.75</c:v>
                </c:pt>
                <c:pt idx="12">
                  <c:v>43911.75</c:v>
                </c:pt>
                <c:pt idx="13">
                  <c:v>43912.75</c:v>
                </c:pt>
                <c:pt idx="14">
                  <c:v>43913.75</c:v>
                </c:pt>
                <c:pt idx="15">
                  <c:v>43914.75</c:v>
                </c:pt>
                <c:pt idx="16">
                  <c:v>43915.75</c:v>
                </c:pt>
                <c:pt idx="17">
                  <c:v>43916.75</c:v>
                </c:pt>
                <c:pt idx="18">
                  <c:v>43917.75</c:v>
                </c:pt>
                <c:pt idx="19">
                  <c:v>43918.75</c:v>
                </c:pt>
                <c:pt idx="20">
                  <c:v>43919.75</c:v>
                </c:pt>
                <c:pt idx="21">
                  <c:v>43920.75</c:v>
                </c:pt>
                <c:pt idx="22">
                  <c:v>43921.75</c:v>
                </c:pt>
                <c:pt idx="23">
                  <c:v>43922.75</c:v>
                </c:pt>
                <c:pt idx="24">
                  <c:v>43923.75</c:v>
                </c:pt>
                <c:pt idx="25">
                  <c:v>43924.75</c:v>
                </c:pt>
                <c:pt idx="26">
                  <c:v>43925.75</c:v>
                </c:pt>
                <c:pt idx="27">
                  <c:v>43926.75</c:v>
                </c:pt>
                <c:pt idx="28">
                  <c:v>43927.75</c:v>
                </c:pt>
                <c:pt idx="29">
                  <c:v>43928.75</c:v>
                </c:pt>
                <c:pt idx="30">
                  <c:v>43929.75</c:v>
                </c:pt>
                <c:pt idx="31">
                  <c:v>43930.75</c:v>
                </c:pt>
                <c:pt idx="32">
                  <c:v>43931.75</c:v>
                </c:pt>
                <c:pt idx="33">
                  <c:v>43932.75</c:v>
                </c:pt>
                <c:pt idx="34">
                  <c:v>43933.75</c:v>
                </c:pt>
                <c:pt idx="35">
                  <c:v>43934.75</c:v>
                </c:pt>
                <c:pt idx="36">
                  <c:v>43935.75</c:v>
                </c:pt>
                <c:pt idx="37">
                  <c:v>43936.75</c:v>
                </c:pt>
                <c:pt idx="38">
                  <c:v>43937.75</c:v>
                </c:pt>
                <c:pt idx="39">
                  <c:v>43938.75</c:v>
                </c:pt>
                <c:pt idx="40">
                  <c:v>43939.75</c:v>
                </c:pt>
                <c:pt idx="41">
                  <c:v>43940.75</c:v>
                </c:pt>
                <c:pt idx="42">
                  <c:v>43941.75</c:v>
                </c:pt>
                <c:pt idx="43">
                  <c:v>43942.75</c:v>
                </c:pt>
                <c:pt idx="44">
                  <c:v>43943.75</c:v>
                </c:pt>
                <c:pt idx="45">
                  <c:v>43944.75</c:v>
                </c:pt>
                <c:pt idx="46">
                  <c:v>43945.75</c:v>
                </c:pt>
                <c:pt idx="47">
                  <c:v>43946.75</c:v>
                </c:pt>
                <c:pt idx="48">
                  <c:v>43947.75</c:v>
                </c:pt>
                <c:pt idx="49">
                  <c:v>43948.75</c:v>
                </c:pt>
                <c:pt idx="50">
                  <c:v>43949.75</c:v>
                </c:pt>
                <c:pt idx="51">
                  <c:v>43950.75</c:v>
                </c:pt>
                <c:pt idx="52">
                  <c:v>43951.75</c:v>
                </c:pt>
                <c:pt idx="53">
                  <c:v>43952.75</c:v>
                </c:pt>
                <c:pt idx="54">
                  <c:v>43953.75</c:v>
                </c:pt>
                <c:pt idx="55">
                  <c:v>43954.75</c:v>
                </c:pt>
                <c:pt idx="56">
                  <c:v>43955.75</c:v>
                </c:pt>
                <c:pt idx="57">
                  <c:v>43956.75</c:v>
                </c:pt>
                <c:pt idx="58">
                  <c:v>43957.75</c:v>
                </c:pt>
                <c:pt idx="59">
                  <c:v>43958.75</c:v>
                </c:pt>
                <c:pt idx="60">
                  <c:v>43959.75</c:v>
                </c:pt>
                <c:pt idx="61">
                  <c:v>43960.75</c:v>
                </c:pt>
                <c:pt idx="62">
                  <c:v>43961.75</c:v>
                </c:pt>
                <c:pt idx="63">
                  <c:v>43962.75</c:v>
                </c:pt>
                <c:pt idx="64">
                  <c:v>43963.75</c:v>
                </c:pt>
                <c:pt idx="65">
                  <c:v>43964.75</c:v>
                </c:pt>
                <c:pt idx="66">
                  <c:v>43965.75</c:v>
                </c:pt>
                <c:pt idx="67">
                  <c:v>43966.75</c:v>
                </c:pt>
                <c:pt idx="68">
                  <c:v>43967.75</c:v>
                </c:pt>
                <c:pt idx="69">
                  <c:v>43968.75</c:v>
                </c:pt>
                <c:pt idx="70">
                  <c:v>43969.75</c:v>
                </c:pt>
                <c:pt idx="71">
                  <c:v>43970.75</c:v>
                </c:pt>
                <c:pt idx="72">
                  <c:v>43971.75</c:v>
                </c:pt>
                <c:pt idx="73">
                  <c:v>43972.75</c:v>
                </c:pt>
                <c:pt idx="74">
                  <c:v>43973.75</c:v>
                </c:pt>
                <c:pt idx="75">
                  <c:v>43974.75</c:v>
                </c:pt>
                <c:pt idx="76">
                  <c:v>43975.75</c:v>
                </c:pt>
                <c:pt idx="77">
                  <c:v>43976.75</c:v>
                </c:pt>
                <c:pt idx="78">
                  <c:v>43977.75</c:v>
                </c:pt>
                <c:pt idx="79">
                  <c:v>43978.75</c:v>
                </c:pt>
                <c:pt idx="80">
                  <c:v>43979.75</c:v>
                </c:pt>
                <c:pt idx="81">
                  <c:v>43980.75</c:v>
                </c:pt>
                <c:pt idx="82">
                  <c:v>43981.75</c:v>
                </c:pt>
                <c:pt idx="83">
                  <c:v>43982.75</c:v>
                </c:pt>
                <c:pt idx="84">
                  <c:v>43983.75</c:v>
                </c:pt>
                <c:pt idx="85">
                  <c:v>43984.75</c:v>
                </c:pt>
                <c:pt idx="86">
                  <c:v>43985.75</c:v>
                </c:pt>
                <c:pt idx="87">
                  <c:v>43986.75</c:v>
                </c:pt>
                <c:pt idx="88">
                  <c:v>43987.75</c:v>
                </c:pt>
                <c:pt idx="89">
                  <c:v>43988.75</c:v>
                </c:pt>
                <c:pt idx="90">
                  <c:v>43989.75</c:v>
                </c:pt>
                <c:pt idx="91">
                  <c:v>43990.75</c:v>
                </c:pt>
                <c:pt idx="92">
                  <c:v>43991.75</c:v>
                </c:pt>
                <c:pt idx="93">
                  <c:v>43992.75</c:v>
                </c:pt>
                <c:pt idx="94">
                  <c:v>43993.75</c:v>
                </c:pt>
                <c:pt idx="95">
                  <c:v>43994.75</c:v>
                </c:pt>
                <c:pt idx="96">
                  <c:v>43995.75</c:v>
                </c:pt>
                <c:pt idx="97">
                  <c:v>43996.75</c:v>
                </c:pt>
                <c:pt idx="98">
                  <c:v>43997.75</c:v>
                </c:pt>
                <c:pt idx="99">
                  <c:v>43998.75</c:v>
                </c:pt>
                <c:pt idx="100">
                  <c:v>43999.75</c:v>
                </c:pt>
                <c:pt idx="101">
                  <c:v>44000.75</c:v>
                </c:pt>
                <c:pt idx="102">
                  <c:v>44001.75</c:v>
                </c:pt>
                <c:pt idx="103">
                  <c:v>44002.75</c:v>
                </c:pt>
                <c:pt idx="104">
                  <c:v>44003.75</c:v>
                </c:pt>
                <c:pt idx="105">
                  <c:v>44004.75</c:v>
                </c:pt>
                <c:pt idx="106">
                  <c:v>44005.75</c:v>
                </c:pt>
                <c:pt idx="107">
                  <c:v>44006.75</c:v>
                </c:pt>
                <c:pt idx="108">
                  <c:v>44007.75</c:v>
                </c:pt>
                <c:pt idx="109">
                  <c:v>44008.75</c:v>
                </c:pt>
                <c:pt idx="110">
                  <c:v>44009.75</c:v>
                </c:pt>
                <c:pt idx="111">
                  <c:v>44010.75</c:v>
                </c:pt>
                <c:pt idx="112">
                  <c:v>44011.75</c:v>
                </c:pt>
                <c:pt idx="113">
                  <c:v>44012.75</c:v>
                </c:pt>
                <c:pt idx="114">
                  <c:v>44013.75</c:v>
                </c:pt>
                <c:pt idx="115">
                  <c:v>44014.75</c:v>
                </c:pt>
                <c:pt idx="116">
                  <c:v>44015.75</c:v>
                </c:pt>
                <c:pt idx="117">
                  <c:v>44016.75</c:v>
                </c:pt>
                <c:pt idx="118">
                  <c:v>44017.75</c:v>
                </c:pt>
                <c:pt idx="119">
                  <c:v>44018.75</c:v>
                </c:pt>
                <c:pt idx="120">
                  <c:v>44019.75</c:v>
                </c:pt>
                <c:pt idx="121">
                  <c:v>44020.75</c:v>
                </c:pt>
                <c:pt idx="122">
                  <c:v>44021.75</c:v>
                </c:pt>
                <c:pt idx="123">
                  <c:v>44022.75</c:v>
                </c:pt>
                <c:pt idx="124">
                  <c:v>44023.75</c:v>
                </c:pt>
                <c:pt idx="125">
                  <c:v>44024.75</c:v>
                </c:pt>
                <c:pt idx="126">
                  <c:v>44025.75</c:v>
                </c:pt>
                <c:pt idx="127">
                  <c:v>44026.75</c:v>
                </c:pt>
                <c:pt idx="128">
                  <c:v>44027.75</c:v>
                </c:pt>
                <c:pt idx="129">
                  <c:v>44028.75</c:v>
                </c:pt>
                <c:pt idx="130">
                  <c:v>44029.75</c:v>
                </c:pt>
                <c:pt idx="131">
                  <c:v>44030.75</c:v>
                </c:pt>
                <c:pt idx="132">
                  <c:v>44031.75</c:v>
                </c:pt>
                <c:pt idx="133">
                  <c:v>44032.75</c:v>
                </c:pt>
                <c:pt idx="134">
                  <c:v>44033.75</c:v>
                </c:pt>
                <c:pt idx="135">
                  <c:v>44034.75</c:v>
                </c:pt>
                <c:pt idx="136">
                  <c:v>44035.75</c:v>
                </c:pt>
                <c:pt idx="137">
                  <c:v>44036.75</c:v>
                </c:pt>
                <c:pt idx="138">
                  <c:v>44037.75</c:v>
                </c:pt>
                <c:pt idx="139">
                  <c:v>44038.75</c:v>
                </c:pt>
                <c:pt idx="140">
                  <c:v>44039.75</c:v>
                </c:pt>
                <c:pt idx="141">
                  <c:v>44040.75</c:v>
                </c:pt>
                <c:pt idx="142">
                  <c:v>44041.75</c:v>
                </c:pt>
                <c:pt idx="143">
                  <c:v>44042.75</c:v>
                </c:pt>
                <c:pt idx="144">
                  <c:v>44043.75</c:v>
                </c:pt>
                <c:pt idx="145">
                  <c:v>44044.75</c:v>
                </c:pt>
                <c:pt idx="146">
                  <c:v>44045.75</c:v>
                </c:pt>
                <c:pt idx="147">
                  <c:v>44046.75</c:v>
                </c:pt>
                <c:pt idx="148">
                  <c:v>44047.75</c:v>
                </c:pt>
                <c:pt idx="149">
                  <c:v>44048.75</c:v>
                </c:pt>
                <c:pt idx="150">
                  <c:v>44049.75</c:v>
                </c:pt>
                <c:pt idx="151">
                  <c:v>44050.75</c:v>
                </c:pt>
                <c:pt idx="152">
                  <c:v>44051.75</c:v>
                </c:pt>
                <c:pt idx="153">
                  <c:v>44052.75</c:v>
                </c:pt>
                <c:pt idx="154">
                  <c:v>44053.75</c:v>
                </c:pt>
                <c:pt idx="155">
                  <c:v>44054.75</c:v>
                </c:pt>
                <c:pt idx="156">
                  <c:v>44055.75</c:v>
                </c:pt>
                <c:pt idx="157">
                  <c:v>44056.75</c:v>
                </c:pt>
                <c:pt idx="158">
                  <c:v>44057.75</c:v>
                </c:pt>
                <c:pt idx="159">
                  <c:v>44058.75</c:v>
                </c:pt>
                <c:pt idx="160">
                  <c:v>44059.75</c:v>
                </c:pt>
                <c:pt idx="161">
                  <c:v>44060.75</c:v>
                </c:pt>
                <c:pt idx="162">
                  <c:v>44061.75</c:v>
                </c:pt>
                <c:pt idx="163">
                  <c:v>44062.75</c:v>
                </c:pt>
                <c:pt idx="164">
                  <c:v>44063.75</c:v>
                </c:pt>
                <c:pt idx="165">
                  <c:v>44064.75</c:v>
                </c:pt>
                <c:pt idx="166">
                  <c:v>44065.75</c:v>
                </c:pt>
                <c:pt idx="167">
                  <c:v>44066.75</c:v>
                </c:pt>
                <c:pt idx="168">
                  <c:v>44067.75</c:v>
                </c:pt>
                <c:pt idx="169">
                  <c:v>44068.75</c:v>
                </c:pt>
                <c:pt idx="170">
                  <c:v>44069.75</c:v>
                </c:pt>
                <c:pt idx="171">
                  <c:v>44070.75</c:v>
                </c:pt>
                <c:pt idx="172">
                  <c:v>44071.75</c:v>
                </c:pt>
                <c:pt idx="173">
                  <c:v>44072.75</c:v>
                </c:pt>
                <c:pt idx="174">
                  <c:v>44073.75</c:v>
                </c:pt>
                <c:pt idx="175">
                  <c:v>44074.75</c:v>
                </c:pt>
                <c:pt idx="176">
                  <c:v>44075.75</c:v>
                </c:pt>
                <c:pt idx="177">
                  <c:v>44076.75</c:v>
                </c:pt>
                <c:pt idx="178">
                  <c:v>44077.75</c:v>
                </c:pt>
                <c:pt idx="179">
                  <c:v>44078.75</c:v>
                </c:pt>
                <c:pt idx="180">
                  <c:v>44079.75</c:v>
                </c:pt>
                <c:pt idx="181">
                  <c:v>44080.75</c:v>
                </c:pt>
                <c:pt idx="182">
                  <c:v>44081.75</c:v>
                </c:pt>
                <c:pt idx="183">
                  <c:v>44082.75</c:v>
                </c:pt>
                <c:pt idx="184">
                  <c:v>44083.75</c:v>
                </c:pt>
                <c:pt idx="185">
                  <c:v>44084.75</c:v>
                </c:pt>
                <c:pt idx="186">
                  <c:v>44085.75</c:v>
                </c:pt>
                <c:pt idx="187">
                  <c:v>44086.75</c:v>
                </c:pt>
                <c:pt idx="188">
                  <c:v>44087.75</c:v>
                </c:pt>
                <c:pt idx="189">
                  <c:v>44088.75</c:v>
                </c:pt>
                <c:pt idx="190">
                  <c:v>44089.75</c:v>
                </c:pt>
                <c:pt idx="191">
                  <c:v>44090.75</c:v>
                </c:pt>
                <c:pt idx="192">
                  <c:v>44091.75</c:v>
                </c:pt>
                <c:pt idx="193">
                  <c:v>44092.75</c:v>
                </c:pt>
                <c:pt idx="194">
                  <c:v>44093.75</c:v>
                </c:pt>
                <c:pt idx="195">
                  <c:v>44094.75</c:v>
                </c:pt>
                <c:pt idx="196">
                  <c:v>44095.75</c:v>
                </c:pt>
                <c:pt idx="197">
                  <c:v>44096.75</c:v>
                </c:pt>
                <c:pt idx="198">
                  <c:v>44097.75</c:v>
                </c:pt>
                <c:pt idx="199">
                  <c:v>44098.75</c:v>
                </c:pt>
                <c:pt idx="200">
                  <c:v>44099.75</c:v>
                </c:pt>
                <c:pt idx="201">
                  <c:v>44100.75</c:v>
                </c:pt>
                <c:pt idx="202">
                  <c:v>44101.75</c:v>
                </c:pt>
                <c:pt idx="203">
                  <c:v>44102.75</c:v>
                </c:pt>
                <c:pt idx="204">
                  <c:v>44103.75</c:v>
                </c:pt>
                <c:pt idx="205">
                  <c:v>44104.75</c:v>
                </c:pt>
                <c:pt idx="206">
                  <c:v>44105.75</c:v>
                </c:pt>
                <c:pt idx="207">
                  <c:v>44106.75</c:v>
                </c:pt>
                <c:pt idx="208">
                  <c:v>44107.75</c:v>
                </c:pt>
                <c:pt idx="209">
                  <c:v>44108.75</c:v>
                </c:pt>
                <c:pt idx="210">
                  <c:v>44109.75</c:v>
                </c:pt>
                <c:pt idx="211">
                  <c:v>44110.75</c:v>
                </c:pt>
                <c:pt idx="212">
                  <c:v>44111.75</c:v>
                </c:pt>
                <c:pt idx="213">
                  <c:v>44112.75</c:v>
                </c:pt>
                <c:pt idx="214">
                  <c:v>44113.75</c:v>
                </c:pt>
                <c:pt idx="215">
                  <c:v>44114.75</c:v>
                </c:pt>
                <c:pt idx="216">
                  <c:v>44115.75</c:v>
                </c:pt>
                <c:pt idx="217">
                  <c:v>44116.75</c:v>
                </c:pt>
                <c:pt idx="218">
                  <c:v>44117.75</c:v>
                </c:pt>
                <c:pt idx="219">
                  <c:v>44118.75</c:v>
                </c:pt>
                <c:pt idx="220">
                  <c:v>44119.75</c:v>
                </c:pt>
                <c:pt idx="221">
                  <c:v>44120.75</c:v>
                </c:pt>
                <c:pt idx="222">
                  <c:v>44121.75</c:v>
                </c:pt>
                <c:pt idx="223">
                  <c:v>44122.75</c:v>
                </c:pt>
                <c:pt idx="224">
                  <c:v>44123.75</c:v>
                </c:pt>
                <c:pt idx="225">
                  <c:v>44124.75</c:v>
                </c:pt>
                <c:pt idx="226">
                  <c:v>44125.75</c:v>
                </c:pt>
                <c:pt idx="227">
                  <c:v>44126.75</c:v>
                </c:pt>
                <c:pt idx="228">
                  <c:v>44127.75</c:v>
                </c:pt>
                <c:pt idx="229">
                  <c:v>44128.75</c:v>
                </c:pt>
                <c:pt idx="230">
                  <c:v>44129.75</c:v>
                </c:pt>
                <c:pt idx="231">
                  <c:v>44130.75</c:v>
                </c:pt>
                <c:pt idx="232">
                  <c:v>44131.75</c:v>
                </c:pt>
                <c:pt idx="233">
                  <c:v>44132.75</c:v>
                </c:pt>
                <c:pt idx="234">
                  <c:v>44133.75</c:v>
                </c:pt>
                <c:pt idx="235">
                  <c:v>44134.75</c:v>
                </c:pt>
                <c:pt idx="236">
                  <c:v>44135.75</c:v>
                </c:pt>
                <c:pt idx="237">
                  <c:v>44136.75</c:v>
                </c:pt>
                <c:pt idx="238">
                  <c:v>44137.75</c:v>
                </c:pt>
                <c:pt idx="239">
                  <c:v>44138.75</c:v>
                </c:pt>
                <c:pt idx="240">
                  <c:v>44139.75</c:v>
                </c:pt>
                <c:pt idx="241">
                  <c:v>44140.75</c:v>
                </c:pt>
                <c:pt idx="242">
                  <c:v>44141.75</c:v>
                </c:pt>
                <c:pt idx="243">
                  <c:v>44142.75</c:v>
                </c:pt>
                <c:pt idx="244">
                  <c:v>44143.75</c:v>
                </c:pt>
                <c:pt idx="245">
                  <c:v>44144.75</c:v>
                </c:pt>
                <c:pt idx="246">
                  <c:v>44145.75</c:v>
                </c:pt>
                <c:pt idx="247">
                  <c:v>44146.75</c:v>
                </c:pt>
                <c:pt idx="248">
                  <c:v>44147.75</c:v>
                </c:pt>
                <c:pt idx="249">
                  <c:v>44148.75</c:v>
                </c:pt>
                <c:pt idx="250">
                  <c:v>44149.75</c:v>
                </c:pt>
                <c:pt idx="251">
                  <c:v>44150.75</c:v>
                </c:pt>
                <c:pt idx="252">
                  <c:v>44151.75</c:v>
                </c:pt>
                <c:pt idx="253">
                  <c:v>44152.75</c:v>
                </c:pt>
                <c:pt idx="254">
                  <c:v>44153.75</c:v>
                </c:pt>
                <c:pt idx="255">
                  <c:v>44154.75</c:v>
                </c:pt>
                <c:pt idx="256">
                  <c:v>44155.75</c:v>
                </c:pt>
                <c:pt idx="257">
                  <c:v>44156.75</c:v>
                </c:pt>
                <c:pt idx="258">
                  <c:v>44157.75</c:v>
                </c:pt>
                <c:pt idx="259">
                  <c:v>44158.75</c:v>
                </c:pt>
                <c:pt idx="260">
                  <c:v>44159.75</c:v>
                </c:pt>
                <c:pt idx="261">
                  <c:v>44160.75</c:v>
                </c:pt>
                <c:pt idx="262">
                  <c:v>44161.75</c:v>
                </c:pt>
                <c:pt idx="263">
                  <c:v>44162.75</c:v>
                </c:pt>
                <c:pt idx="264">
                  <c:v>44163.75</c:v>
                </c:pt>
                <c:pt idx="265">
                  <c:v>44164.75</c:v>
                </c:pt>
                <c:pt idx="266">
                  <c:v>44165.75</c:v>
                </c:pt>
                <c:pt idx="267">
                  <c:v>44166.75</c:v>
                </c:pt>
                <c:pt idx="268">
                  <c:v>44167.75</c:v>
                </c:pt>
                <c:pt idx="269">
                  <c:v>44168.75</c:v>
                </c:pt>
                <c:pt idx="270">
                  <c:v>44169.75</c:v>
                </c:pt>
                <c:pt idx="271">
                  <c:v>44170.75</c:v>
                </c:pt>
                <c:pt idx="272">
                  <c:v>44171.75</c:v>
                </c:pt>
                <c:pt idx="273">
                  <c:v>44172.75</c:v>
                </c:pt>
                <c:pt idx="274">
                  <c:v>44173.75</c:v>
                </c:pt>
                <c:pt idx="275">
                  <c:v>44174.75</c:v>
                </c:pt>
                <c:pt idx="276">
                  <c:v>44175.75</c:v>
                </c:pt>
                <c:pt idx="277">
                  <c:v>44176.75</c:v>
                </c:pt>
                <c:pt idx="278">
                  <c:v>44177.75</c:v>
                </c:pt>
                <c:pt idx="279">
                  <c:v>44178.75</c:v>
                </c:pt>
                <c:pt idx="280">
                  <c:v>44179.75</c:v>
                </c:pt>
                <c:pt idx="281">
                  <c:v>44180.75</c:v>
                </c:pt>
                <c:pt idx="282">
                  <c:v>44181.75</c:v>
                </c:pt>
                <c:pt idx="283">
                  <c:v>44182.75</c:v>
                </c:pt>
                <c:pt idx="284">
                  <c:v>44183.75</c:v>
                </c:pt>
                <c:pt idx="285">
                  <c:v>44184.75</c:v>
                </c:pt>
                <c:pt idx="286">
                  <c:v>44185.75</c:v>
                </c:pt>
                <c:pt idx="287">
                  <c:v>44186.75</c:v>
                </c:pt>
                <c:pt idx="288">
                  <c:v>44187.75</c:v>
                </c:pt>
                <c:pt idx="289">
                  <c:v>44188.75</c:v>
                </c:pt>
                <c:pt idx="290">
                  <c:v>44189.75</c:v>
                </c:pt>
                <c:pt idx="291">
                  <c:v>44190.75</c:v>
                </c:pt>
                <c:pt idx="292">
                  <c:v>44191.75</c:v>
                </c:pt>
                <c:pt idx="293">
                  <c:v>44192.75</c:v>
                </c:pt>
                <c:pt idx="294">
                  <c:v>44193.75</c:v>
                </c:pt>
                <c:pt idx="295">
                  <c:v>44194.75</c:v>
                </c:pt>
                <c:pt idx="296">
                  <c:v>44195.75</c:v>
                </c:pt>
                <c:pt idx="297">
                  <c:v>44196.75</c:v>
                </c:pt>
                <c:pt idx="298">
                  <c:v>44197.75</c:v>
                </c:pt>
                <c:pt idx="299">
                  <c:v>44198.75</c:v>
                </c:pt>
                <c:pt idx="300">
                  <c:v>44199.75</c:v>
                </c:pt>
                <c:pt idx="301">
                  <c:v>44200.75</c:v>
                </c:pt>
                <c:pt idx="302">
                  <c:v>44201.75</c:v>
                </c:pt>
                <c:pt idx="303">
                  <c:v>44202.75</c:v>
                </c:pt>
                <c:pt idx="304">
                  <c:v>44203.75</c:v>
                </c:pt>
                <c:pt idx="305">
                  <c:v>44204.75</c:v>
                </c:pt>
                <c:pt idx="306">
                  <c:v>44205.75</c:v>
                </c:pt>
                <c:pt idx="307">
                  <c:v>44206.75</c:v>
                </c:pt>
                <c:pt idx="308">
                  <c:v>44207.75</c:v>
                </c:pt>
                <c:pt idx="309">
                  <c:v>44208.75</c:v>
                </c:pt>
                <c:pt idx="310">
                  <c:v>44209.75</c:v>
                </c:pt>
                <c:pt idx="311">
                  <c:v>44210.75</c:v>
                </c:pt>
                <c:pt idx="312">
                  <c:v>44211.75</c:v>
                </c:pt>
                <c:pt idx="313">
                  <c:v>44212.75</c:v>
                </c:pt>
                <c:pt idx="314">
                  <c:v>44213.75</c:v>
                </c:pt>
                <c:pt idx="315">
                  <c:v>44214.75</c:v>
                </c:pt>
                <c:pt idx="316">
                  <c:v>44215.75</c:v>
                </c:pt>
                <c:pt idx="317">
                  <c:v>44216.75</c:v>
                </c:pt>
                <c:pt idx="318">
                  <c:v>44217.75</c:v>
                </c:pt>
                <c:pt idx="319">
                  <c:v>44218.75</c:v>
                </c:pt>
                <c:pt idx="320">
                  <c:v>44219.75</c:v>
                </c:pt>
                <c:pt idx="321">
                  <c:v>44220.75</c:v>
                </c:pt>
                <c:pt idx="322">
                  <c:v>44221.75</c:v>
                </c:pt>
                <c:pt idx="323">
                  <c:v>44222.75</c:v>
                </c:pt>
                <c:pt idx="324">
                  <c:v>44223.75</c:v>
                </c:pt>
                <c:pt idx="325">
                  <c:v>44224.75</c:v>
                </c:pt>
                <c:pt idx="326">
                  <c:v>44225.75</c:v>
                </c:pt>
                <c:pt idx="327">
                  <c:v>44226.75</c:v>
                </c:pt>
                <c:pt idx="328">
                  <c:v>44227.75</c:v>
                </c:pt>
                <c:pt idx="329">
                  <c:v>44228.75</c:v>
                </c:pt>
                <c:pt idx="330">
                  <c:v>44229.75</c:v>
                </c:pt>
                <c:pt idx="331">
                  <c:v>44230.75</c:v>
                </c:pt>
                <c:pt idx="332">
                  <c:v>44231.75</c:v>
                </c:pt>
                <c:pt idx="333">
                  <c:v>44232.75</c:v>
                </c:pt>
                <c:pt idx="334">
                  <c:v>44233.75</c:v>
                </c:pt>
                <c:pt idx="335">
                  <c:v>44234.75</c:v>
                </c:pt>
                <c:pt idx="336">
                  <c:v>44235.75</c:v>
                </c:pt>
                <c:pt idx="337">
                  <c:v>44236.75</c:v>
                </c:pt>
                <c:pt idx="338">
                  <c:v>44237.75</c:v>
                </c:pt>
                <c:pt idx="339">
                  <c:v>44238.75</c:v>
                </c:pt>
                <c:pt idx="340">
                  <c:v>44239.75</c:v>
                </c:pt>
                <c:pt idx="341">
                  <c:v>44240.75</c:v>
                </c:pt>
                <c:pt idx="342">
                  <c:v>44241.75</c:v>
                </c:pt>
                <c:pt idx="343">
                  <c:v>44242.75</c:v>
                </c:pt>
                <c:pt idx="344">
                  <c:v>44243.75</c:v>
                </c:pt>
                <c:pt idx="345">
                  <c:v>44244.75</c:v>
                </c:pt>
                <c:pt idx="346">
                  <c:v>44245.75</c:v>
                </c:pt>
                <c:pt idx="347">
                  <c:v>44246.75</c:v>
                </c:pt>
                <c:pt idx="348">
                  <c:v>44247.75</c:v>
                </c:pt>
                <c:pt idx="349">
                  <c:v>44248.75</c:v>
                </c:pt>
                <c:pt idx="350">
                  <c:v>44249.75</c:v>
                </c:pt>
                <c:pt idx="351">
                  <c:v>44250.75</c:v>
                </c:pt>
                <c:pt idx="352">
                  <c:v>44251.75</c:v>
                </c:pt>
                <c:pt idx="353">
                  <c:v>44252.75</c:v>
                </c:pt>
                <c:pt idx="354">
                  <c:v>44253.75</c:v>
                </c:pt>
                <c:pt idx="355">
                  <c:v>44254.75</c:v>
                </c:pt>
                <c:pt idx="356">
                  <c:v>44255.75</c:v>
                </c:pt>
                <c:pt idx="357">
                  <c:v>44256.75</c:v>
                </c:pt>
                <c:pt idx="358">
                  <c:v>44257.75</c:v>
                </c:pt>
              </c:numCache>
            </c:numRef>
          </c:xVal>
          <c:yVal>
            <c:numRef>
              <c:f>Sheet1!$N$42:$N$400</c:f>
              <c:numCache>
                <c:formatCode>0</c:formatCode>
                <c:ptCount val="3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5</c:v>
                </c:pt>
                <c:pt idx="28">
                  <c:v>5</c:v>
                </c:pt>
                <c:pt idx="29">
                  <c:v>8</c:v>
                </c:pt>
                <c:pt idx="30">
                  <c:v>10</c:v>
                </c:pt>
                <c:pt idx="31">
                  <c:v>24</c:v>
                </c:pt>
                <c:pt idx="32">
                  <c:v>25</c:v>
                </c:pt>
                <c:pt idx="33">
                  <c:v>27</c:v>
                </c:pt>
                <c:pt idx="34">
                  <c:v>30</c:v>
                </c:pt>
                <c:pt idx="35">
                  <c:v>31</c:v>
                </c:pt>
                <c:pt idx="36">
                  <c:v>35</c:v>
                </c:pt>
                <c:pt idx="37">
                  <c:v>41</c:v>
                </c:pt>
                <c:pt idx="38">
                  <c:v>45</c:v>
                </c:pt>
                <c:pt idx="39">
                  <c:v>47</c:v>
                </c:pt>
                <c:pt idx="40">
                  <c:v>51</c:v>
                </c:pt>
                <c:pt idx="41">
                  <c:v>51</c:v>
                </c:pt>
                <c:pt idx="42">
                  <c:v>51</c:v>
                </c:pt>
                <c:pt idx="43">
                  <c:v>55</c:v>
                </c:pt>
                <c:pt idx="44">
                  <c:v>57</c:v>
                </c:pt>
                <c:pt idx="45">
                  <c:v>62</c:v>
                </c:pt>
                <c:pt idx="46">
                  <c:v>67</c:v>
                </c:pt>
                <c:pt idx="47">
                  <c:v>73</c:v>
                </c:pt>
                <c:pt idx="48">
                  <c:v>76</c:v>
                </c:pt>
                <c:pt idx="49">
                  <c:v>80</c:v>
                </c:pt>
                <c:pt idx="50">
                  <c:v>83.934881559443568</c:v>
                </c:pt>
                <c:pt idx="51">
                  <c:v>88.065281089493183</c:v>
                </c:pt>
                <c:pt idx="52">
                  <c:v>92.400904567047633</c:v>
                </c:pt>
                <c:pt idx="53">
                  <c:v>96.951938880206768</c:v>
                </c:pt>
                <c:pt idx="54">
                  <c:v>101.72907556306741</c:v>
                </c:pt>
                <c:pt idx="55">
                  <c:v>106.74353569240581</c:v>
                </c:pt>
                <c:pt idx="56">
                  <c:v>112.00709600215291</c:v>
                </c:pt>
                <c:pt idx="57">
                  <c:v>117.53211627415845</c:v>
                </c:pt>
                <c:pt idx="58">
                  <c:v>123.33156806644074</c:v>
                </c:pt>
                <c:pt idx="59">
                  <c:v>129.41906484293096</c:v>
                </c:pt>
                <c:pt idx="60">
                  <c:v>135.80889357165194</c:v>
                </c:pt>
                <c:pt idx="61">
                  <c:v>142.51604786132032</c:v>
                </c:pt>
                <c:pt idx="62">
                  <c:v>149.55626270953545</c:v>
                </c:pt>
                <c:pt idx="63">
                  <c:v>156.94605093901851</c:v>
                </c:pt>
                <c:pt idx="64">
                  <c:v>164.70274140179637</c:v>
                </c:pt>
                <c:pt idx="65">
                  <c:v>172.8445190347889</c:v>
                </c:pt>
                <c:pt idx="66">
                  <c:v>181.3904668539582</c:v>
                </c:pt>
                <c:pt idx="67">
                  <c:v>190.36060997801823</c:v>
                </c:pt>
                <c:pt idx="68">
                  <c:v>199.775961776683</c:v>
                </c:pt>
                <c:pt idx="69">
                  <c:v>209.65857224255572</c:v>
                </c:pt>
                <c:pt idx="70">
                  <c:v>220.03157869003039</c:v>
                </c:pt>
                <c:pt idx="71">
                  <c:v>230.91925888899257</c:v>
                </c:pt>
                <c:pt idx="72">
                  <c:v>242.34708674566878</c:v>
                </c:pt>
                <c:pt idx="73">
                  <c:v>254.34179064768415</c:v>
                </c:pt>
                <c:pt idx="74">
                  <c:v>266.93141459524469</c:v>
                </c:pt>
                <c:pt idx="75">
                  <c:v>280.14538224536318</c:v>
                </c:pt>
                <c:pt idx="76">
                  <c:v>294.01456400119389</c:v>
                </c:pt>
                <c:pt idx="77">
                  <c:v>308.57134728382709</c:v>
                </c:pt>
                <c:pt idx="78">
                  <c:v>323.8497101293176</c:v>
                </c:pt>
                <c:pt idx="79">
                  <c:v>339.88529825927287</c:v>
                </c:pt>
                <c:pt idx="80">
                  <c:v>356.71550577900348</c:v>
                </c:pt>
                <c:pt idx="81">
                  <c:v>374.37955966302843</c:v>
                </c:pt>
                <c:pt idx="82">
                  <c:v>392.91860819362336</c:v>
                </c:pt>
                <c:pt idx="83">
                  <c:v>412.37581352408478</c:v>
                </c:pt>
                <c:pt idx="84">
                  <c:v>432.79644854444797</c:v>
                </c:pt>
                <c:pt idx="85">
                  <c:v>454.22799823351778</c:v>
                </c:pt>
                <c:pt idx="86">
                  <c:v>476.72026568723351</c:v>
                </c:pt>
                <c:pt idx="87">
                  <c:v>500.32548301956655</c:v>
                </c:pt>
                <c:pt idx="88">
                  <c:v>525.09842733831715</c:v>
                </c:pt>
                <c:pt idx="89">
                  <c:v>551.09654200430077</c:v>
                </c:pt>
                <c:pt idx="90">
                  <c:v>578.38006338846549</c:v>
                </c:pt>
                <c:pt idx="91">
                  <c:v>607.01215334741403</c:v>
                </c:pt>
                <c:pt idx="92">
                  <c:v>637.0590376435789</c:v>
                </c:pt>
                <c:pt idx="93">
                  <c:v>668.59015054186204</c:v>
                </c:pt>
                <c:pt idx="94">
                  <c:v>701.67828581984588</c:v>
                </c:pt>
                <c:pt idx="95">
                  <c:v>736.39975443365086</c:v>
                </c:pt>
                <c:pt idx="96">
                  <c:v>772.83454908608041</c:v>
                </c:pt>
                <c:pt idx="97">
                  <c:v>811.06651594778157</c:v>
                </c:pt>
                <c:pt idx="98">
                  <c:v>851.1835337856711</c:v>
                </c:pt>
                <c:pt idx="99">
                  <c:v>893.27770075573562</c:v>
                </c:pt>
                <c:pt idx="100">
                  <c:v>937.44552911940184</c:v>
                </c:pt>
                <c:pt idx="101">
                  <c:v>983.78814814387192</c:v>
                </c:pt>
                <c:pt idx="102">
                  <c:v>1032.4115154469991</c:v>
                </c:pt>
                <c:pt idx="103">
                  <c:v>1083.4266370462935</c:v>
                </c:pt>
                <c:pt idx="104">
                  <c:v>1136.9497963693436</c:v>
                </c:pt>
                <c:pt idx="105">
                  <c:v>1193.1027924791372</c:v>
                </c:pt>
                <c:pt idx="106">
                  <c:v>1252.0131877622809</c:v>
                </c:pt>
                <c:pt idx="107">
                  <c:v>1313.8145653207418</c:v>
                </c:pt>
                <c:pt idx="108">
                  <c:v>1378.6467962982372</c:v>
                </c:pt>
                <c:pt idx="109">
                  <c:v>1446.6563173605452</c:v>
                </c:pt>
                <c:pt idx="110">
                  <c:v>1517.9964185345189</c:v>
                </c:pt>
                <c:pt idx="111">
                  <c:v>1592.8275415931794</c:v>
                </c:pt>
                <c:pt idx="112">
                  <c:v>1671.3175891536307</c:v>
                </c:pt>
                <c:pt idx="113">
                  <c:v>1753.6422446303261</c:v>
                </c:pt>
                <c:pt idx="114">
                  <c:v>1839.9853031580867</c:v>
                </c:pt>
                <c:pt idx="115">
                  <c:v>1930.5390135668099</c:v>
                </c:pt>
                <c:pt idx="116">
                  <c:v>2025.5044314526178</c:v>
                </c:pt>
                <c:pt idx="117">
                  <c:v>2125.0917833478179</c:v>
                </c:pt>
                <c:pt idx="118">
                  <c:v>2229.5208419440232</c:v>
                </c:pt>
                <c:pt idx="119">
                  <c:v>2339.0213122685955</c:v>
                </c:pt>
                <c:pt idx="120">
                  <c:v>2453.8332286537075</c:v>
                </c:pt>
                <c:pt idx="121">
                  <c:v>2574.2073622692083</c:v>
                </c:pt>
                <c:pt idx="122">
                  <c:v>2700.4056389145417</c:v>
                </c:pt>
                <c:pt idx="123">
                  <c:v>2832.7015666805869</c:v>
                </c:pt>
                <c:pt idx="124">
                  <c:v>2971.380672998856</c:v>
                </c:pt>
                <c:pt idx="125">
                  <c:v>3116.7409504923176</c:v>
                </c:pt>
                <c:pt idx="126">
                  <c:v>3269.0933109285693</c:v>
                </c:pt>
                <c:pt idx="127">
                  <c:v>3428.7620464514725</c:v>
                </c:pt>
                <c:pt idx="128">
                  <c:v>3596.0852971310128</c:v>
                </c:pt>
                <c:pt idx="129">
                  <c:v>3771.4155237223777</c:v>
                </c:pt>
                <c:pt idx="130">
                  <c:v>3955.1199843633926</c:v>
                </c:pt>
                <c:pt idx="131">
                  <c:v>4147.5812137638804</c:v>
                </c:pt>
                <c:pt idx="132">
                  <c:v>4349.1975032506225</c:v>
                </c:pt>
                <c:pt idx="133">
                  <c:v>4560.3833798268324</c:v>
                </c:pt>
                <c:pt idx="134">
                  <c:v>4781.5700821849432</c:v>
                </c:pt>
                <c:pt idx="135">
                  <c:v>5013.2060313756574</c:v>
                </c:pt>
                <c:pt idx="136">
                  <c:v>5255.7572935843409</c:v>
                </c:pt>
                <c:pt idx="137">
                  <c:v>5509.7080321978356</c:v>
                </c:pt>
                <c:pt idx="138">
                  <c:v>5775.5609460605983</c:v>
                </c:pt>
                <c:pt idx="139">
                  <c:v>6053.8376905190325</c:v>
                </c:pt>
                <c:pt idx="140">
                  <c:v>6345.0792775373784</c:v>
                </c:pt>
                <c:pt idx="141">
                  <c:v>6649.8464508383076</c:v>
                </c:pt>
                <c:pt idx="142">
                  <c:v>6968.7200316774552</c:v>
                </c:pt>
                <c:pt idx="143">
                  <c:v>7302.301230504936</c:v>
                </c:pt>
                <c:pt idx="144">
                  <c:v>7651.2119194001998</c:v>
                </c:pt>
                <c:pt idx="145">
                  <c:v>8016.0948597916185</c:v>
                </c:pt>
                <c:pt idx="146">
                  <c:v>8397.6138795917686</c:v>
                </c:pt>
                <c:pt idx="147">
                  <c:v>8796.4539934966888</c:v>
                </c:pt>
                <c:pt idx="148">
                  <c:v>9213.3214598164213</c:v>
                </c:pt>
                <c:pt idx="149">
                  <c:v>9648.9437668293958</c:v>
                </c:pt>
                <c:pt idx="150">
                  <c:v>10104.069541289971</c:v>
                </c:pt>
                <c:pt idx="151">
                  <c:v>10579.468371372659</c:v>
                </c:pt>
                <c:pt idx="152">
                  <c:v>11075.930536015016</c:v>
                </c:pt>
                <c:pt idx="153">
                  <c:v>11594.266632331444</c:v>
                </c:pt>
                <c:pt idx="154">
                  <c:v>12135.307092520607</c:v>
                </c:pt>
                <c:pt idx="155">
                  <c:v>12699.901581488928</c:v>
                </c:pt>
                <c:pt idx="156">
                  <c:v>13288.918266271881</c:v>
                </c:pt>
                <c:pt idx="157">
                  <c:v>13903.242948263947</c:v>
                </c:pt>
                <c:pt idx="158">
                  <c:v>14543.778049278924</c:v>
                </c:pt>
                <c:pt idx="159">
                  <c:v>15211.44144256648</c:v>
                </c:pt>
                <c:pt idx="160">
                  <c:v>15907.165120121013</c:v>
                </c:pt>
                <c:pt idx="161">
                  <c:v>16631.893687947773</c:v>
                </c:pt>
                <c:pt idx="162">
                  <c:v>17386.582681411484</c:v>
                </c:pt>
                <c:pt idx="163">
                  <c:v>18172.196693397236</c:v>
                </c:pt>
                <c:pt idx="164">
                  <c:v>18989.707308774123</c:v>
                </c:pt>
                <c:pt idx="165">
                  <c:v>19840.090839580505</c:v>
                </c:pt>
                <c:pt idx="166">
                  <c:v>20724.325856456093</c:v>
                </c:pt>
                <c:pt idx="167">
                  <c:v>21643.390513138511</c:v>
                </c:pt>
                <c:pt idx="168">
                  <c:v>22598.259662327619</c:v>
                </c:pt>
                <c:pt idx="169">
                  <c:v>23589.901762902977</c:v>
                </c:pt>
                <c:pt idx="170">
                  <c:v>24619.275580359666</c:v>
                </c:pt>
                <c:pt idx="171">
                  <c:v>25687.326684402404</c:v>
                </c:pt>
                <c:pt idx="172">
                  <c:v>26794.983749900377</c:v>
                </c:pt>
                <c:pt idx="173">
                  <c:v>27943.154669844454</c:v>
                </c:pt>
                <c:pt idx="174">
                  <c:v>29132.7224915476</c:v>
                </c:pt>
                <c:pt idx="175">
                  <c:v>30364.54119006671</c:v>
                </c:pt>
                <c:pt idx="176">
                  <c:v>31639.431295672282</c:v>
                </c:pt>
                <c:pt idx="177">
                  <c:v>32958.175395117956</c:v>
                </c:pt>
                <c:pt idx="178">
                  <c:v>34321.513529425967</c:v>
                </c:pt>
                <c:pt idx="179">
                  <c:v>35730.138513862454</c:v>
                </c:pt>
                <c:pt idx="180">
                  <c:v>37184.691208678021</c:v>
                </c:pt>
                <c:pt idx="181">
                  <c:v>38685.755771980148</c:v>
                </c:pt>
                <c:pt idx="182">
                  <c:v>40233.85492872569</c:v>
                </c:pt>
                <c:pt idx="183">
                  <c:v>41829.445292213335</c:v>
                </c:pt>
                <c:pt idx="184">
                  <c:v>43472.91277655436</c:v>
                </c:pt>
                <c:pt idx="185">
                  <c:v>45164.568140342468</c:v>
                </c:pt>
                <c:pt idx="186">
                  <c:v>46904.642703068843</c:v>
                </c:pt>
                <c:pt idx="187">
                  <c:v>48693.284276678467</c:v>
                </c:pt>
                <c:pt idx="188">
                  <c:v>50530.553354985954</c:v>
                </c:pt>
                <c:pt idx="189">
                  <c:v>52416.41960341754</c:v>
                </c:pt>
                <c:pt idx="190">
                  <c:v>54350.758690684313</c:v>
                </c:pt>
                <c:pt idx="191">
                  <c:v>56333.349502494115</c:v>
                </c:pt>
                <c:pt idx="192">
                  <c:v>58363.871775262531</c:v>
                </c:pt>
                <c:pt idx="193">
                  <c:v>60441.904184987412</c:v>
                </c:pt>
                <c:pt idx="194">
                  <c:v>62566.922923020713</c:v>
                </c:pt>
                <c:pt idx="195">
                  <c:v>64738.300786437125</c:v>
                </c:pt>
                <c:pt idx="196">
                  <c:v>66955.306806105233</c:v>
                </c:pt>
                <c:pt idx="197">
                  <c:v>69217.106430475047</c:v>
                </c:pt>
                <c:pt idx="198">
                  <c:v>71522.762277578862</c:v>
                </c:pt>
                <c:pt idx="199">
                  <c:v>73871.235461888224</c:v>
                </c:pt>
                <c:pt idx="200">
                  <c:v>76261.387496574403</c:v>
                </c:pt>
                <c:pt idx="201">
                  <c:v>78691.982765489709</c:v>
                </c:pt>
                <c:pt idx="202">
                  <c:v>81161.691552932723</c:v>
                </c:pt>
                <c:pt idx="203">
                  <c:v>83669.093613095712</c:v>
                </c:pt>
                <c:pt idx="204">
                  <c:v>86212.68225513064</c:v>
                </c:pt>
                <c:pt idx="205">
                  <c:v>88790.86891412051</c:v>
                </c:pt>
                <c:pt idx="206">
                  <c:v>91401.988173008096</c:v>
                </c:pt>
                <c:pt idx="207">
                  <c:v>94044.303195808388</c:v>
                </c:pt>
                <c:pt idx="208">
                  <c:v>96716.011528294985</c:v>
                </c:pt>
                <c:pt idx="209">
                  <c:v>99415.251218872087</c:v>
                </c:pt>
                <c:pt idx="210">
                  <c:v>102140.10720957399</c:v>
                </c:pt>
                <c:pt idx="211">
                  <c:v>104888.61794510856</c:v>
                </c:pt>
                <c:pt idx="212">
                  <c:v>107658.78214659639</c:v>
                </c:pt>
                <c:pt idx="213">
                  <c:v>110448.56569615609</c:v>
                </c:pt>
                <c:pt idx="214">
                  <c:v>113255.90857872927</c:v>
                </c:pt>
                <c:pt idx="215">
                  <c:v>116078.73182849796</c:v>
                </c:pt>
                <c:pt idx="216">
                  <c:v>118914.94442887419</c:v>
                </c:pt>
                <c:pt idx="217">
                  <c:v>121762.45011728152</c:v>
                </c:pt>
                <c:pt idx="218">
                  <c:v>124619.15404873138</c:v>
                </c:pt>
                <c:pt idx="219">
                  <c:v>127482.96927545118</c:v>
                </c:pt>
                <c:pt idx="220">
                  <c:v>130351.82300346401</c:v>
                </c:pt>
                <c:pt idx="221">
                  <c:v>133223.66259096973</c:v>
                </c:pt>
                <c:pt idx="222">
                  <c:v>136096.46125755107</c:v>
                </c:pt>
                <c:pt idx="223">
                  <c:v>138968.22347754386</c:v>
                </c:pt>
                <c:pt idx="224">
                  <c:v>141836.99003528917</c:v>
                </c:pt>
                <c:pt idx="225">
                  <c:v>144700.8427243545</c:v>
                </c:pt>
                <c:pt idx="226">
                  <c:v>147557.90867710274</c:v>
                </c:pt>
                <c:pt idx="227">
                  <c:v>150406.36431514323</c:v>
                </c:pt>
                <c:pt idx="228">
                  <c:v>153244.43891516584</c:v>
                </c:pt>
                <c:pt idx="229">
                  <c:v>156070.41778839286</c:v>
                </c:pt>
                <c:pt idx="230">
                  <c:v>158882.64507535135</c:v>
                </c:pt>
                <c:pt idx="231">
                  <c:v>161679.52616084128</c:v>
                </c:pt>
                <c:pt idx="232">
                  <c:v>164459.52971683594</c:v>
                </c:pt>
                <c:pt idx="233">
                  <c:v>167221.18938358725</c:v>
                </c:pt>
                <c:pt idx="234">
                  <c:v>169963.10510141731</c:v>
                </c:pt>
                <c:pt idx="235">
                  <c:v>172683.94410755977</c:v>
                </c:pt>
                <c:pt idx="236">
                  <c:v>175382.44161397687</c:v>
                </c:pt>
                <c:pt idx="237">
                  <c:v>178057.4011833338</c:v>
                </c:pt>
                <c:pt idx="238">
                  <c:v>180707.69482127455</c:v>
                </c:pt>
                <c:pt idx="239">
                  <c:v>183332.26280383326</c:v>
                </c:pt>
                <c:pt idx="240">
                  <c:v>185930.11325925105</c:v>
                </c:pt>
                <c:pt idx="241">
                  <c:v>188500.32152367351</c:v>
                </c:pt>
                <c:pt idx="242">
                  <c:v>191042.02929020149</c:v>
                </c:pt>
                <c:pt idx="243">
                  <c:v>193554.44357057987</c:v>
                </c:pt>
                <c:pt idx="244">
                  <c:v>196036.83548846046</c:v>
                </c:pt>
                <c:pt idx="245">
                  <c:v>198488.53892268651</c:v>
                </c:pt>
                <c:pt idx="246">
                  <c:v>200908.94901844166</c:v>
                </c:pt>
                <c:pt idx="247">
                  <c:v>203297.52058340417</c:v>
                </c:pt>
                <c:pt idx="248">
                  <c:v>205653.76638526793</c:v>
                </c:pt>
                <c:pt idx="249">
                  <c:v>207977.25536615375</c:v>
                </c:pt>
                <c:pt idx="250">
                  <c:v>210267.61078855192</c:v>
                </c:pt>
                <c:pt idx="251">
                  <c:v>212524.50832652708</c:v>
                </c:pt>
                <c:pt idx="252">
                  <c:v>214747.67411499028</c:v>
                </c:pt>
                <c:pt idx="253">
                  <c:v>216936.88276891306</c:v>
                </c:pt>
                <c:pt idx="254">
                  <c:v>219091.9553834346</c:v>
                </c:pt>
                <c:pt idx="255">
                  <c:v>221212.75752490325</c:v>
                </c:pt>
                <c:pt idx="256">
                  <c:v>223299.19722200578</c:v>
                </c:pt>
                <c:pt idx="257">
                  <c:v>225351.22296527785</c:v>
                </c:pt>
                <c:pt idx="258">
                  <c:v>227368.82172246103</c:v>
                </c:pt>
                <c:pt idx="259">
                  <c:v>229352.01697638002</c:v>
                </c:pt>
                <c:pt idx="260">
                  <c:v>231300.86679126139</c:v>
                </c:pt>
                <c:pt idx="261">
                  <c:v>233215.46191270257</c:v>
                </c:pt>
                <c:pt idx="262">
                  <c:v>235095.92390583083</c:v>
                </c:pt>
                <c:pt idx="263">
                  <c:v>236942.40333556483</c:v>
                </c:pt>
                <c:pt idx="264">
                  <c:v>238755.07799230676</c:v>
                </c:pt>
                <c:pt idx="265">
                  <c:v>240534.15116585194</c:v>
                </c:pt>
                <c:pt idx="266">
                  <c:v>242279.84996980228</c:v>
                </c:pt>
                <c:pt idx="267">
                  <c:v>243992.42371831011</c:v>
                </c:pt>
                <c:pt idx="268">
                  <c:v>245672.1423565587</c:v>
                </c:pt>
                <c:pt idx="269">
                  <c:v>247319.2949460026</c:v>
                </c:pt>
                <c:pt idx="270">
                  <c:v>248965.43143069418</c:v>
                </c:pt>
                <c:pt idx="271">
                  <c:v>250609.30245692009</c:v>
                </c:pt>
                <c:pt idx="272">
                  <c:v>252249.68901491052</c:v>
                </c:pt>
                <c:pt idx="273">
                  <c:v>253885.40537688491</c:v>
                </c:pt>
                <c:pt idx="274">
                  <c:v>255515.30173257983</c:v>
                </c:pt>
                <c:pt idx="275">
                  <c:v>257138.26652103465</c:v>
                </c:pt>
                <c:pt idx="276">
                  <c:v>258753.22846051145</c:v>
                </c:pt>
                <c:pt idx="277">
                  <c:v>260359.15828123427</c:v>
                </c:pt>
                <c:pt idx="278">
                  <c:v>261955.0701681322</c:v>
                </c:pt>
                <c:pt idx="279">
                  <c:v>263540.02292295417</c:v>
                </c:pt>
                <c:pt idx="280">
                  <c:v>265113.12085698493</c:v>
                </c:pt>
                <c:pt idx="281">
                  <c:v>266673.514427141</c:v>
                </c:pt>
                <c:pt idx="282">
                  <c:v>268220.40062946931</c:v>
                </c:pt>
                <c:pt idx="283">
                  <c:v>269753.02316502581</c:v>
                </c:pt>
                <c:pt idx="284">
                  <c:v>271270.67239379714</c:v>
                </c:pt>
                <c:pt idx="285">
                  <c:v>272772.68509276211</c:v>
                </c:pt>
                <c:pt idx="286">
                  <c:v>274258.44403439912</c:v>
                </c:pt>
                <c:pt idx="287">
                  <c:v>275727.37740195112</c:v>
                </c:pt>
                <c:pt idx="288">
                  <c:v>277178.95805758808</c:v>
                </c:pt>
                <c:pt idx="289">
                  <c:v>278612.70267927943</c:v>
                </c:pt>
                <c:pt idx="290">
                  <c:v>280028.17078173329</c:v>
                </c:pt>
                <c:pt idx="291">
                  <c:v>281424.96363619308</c:v>
                </c:pt>
                <c:pt idx="292">
                  <c:v>282802.72310322977</c:v>
                </c:pt>
                <c:pt idx="293">
                  <c:v>284161.13039194839</c:v>
                </c:pt>
                <c:pt idx="294">
                  <c:v>285499.90475825651</c:v>
                </c:pt>
                <c:pt idx="295">
                  <c:v>286818.80215403828</c:v>
                </c:pt>
                <c:pt idx="296">
                  <c:v>288117.61383825395</c:v>
                </c:pt>
                <c:pt idx="297">
                  <c:v>289396.16496015375</c:v>
                </c:pt>
                <c:pt idx="298">
                  <c:v>290654.31312396587</c:v>
                </c:pt>
                <c:pt idx="299">
                  <c:v>291891.94694360485</c:v>
                </c:pt>
                <c:pt idx="300">
                  <c:v>293108.98459514946</c:v>
                </c:pt>
                <c:pt idx="301">
                  <c:v>294305.3723740718</c:v>
                </c:pt>
                <c:pt idx="302">
                  <c:v>295481.08326346055</c:v>
                </c:pt>
                <c:pt idx="303">
                  <c:v>296636.1155187792</c:v>
                </c:pt>
                <c:pt idx="304">
                  <c:v>297770.49127403402</c:v>
                </c:pt>
                <c:pt idx="305">
                  <c:v>298884.25517360197</c:v>
                </c:pt>
                <c:pt idx="306">
                  <c:v>299977.47303338256</c:v>
                </c:pt>
                <c:pt idx="307">
                  <c:v>301050.23053439421</c:v>
                </c:pt>
                <c:pt idx="308">
                  <c:v>302102.63195143198</c:v>
                </c:pt>
                <c:pt idx="309">
                  <c:v>303134.79891893972</c:v>
                </c:pt>
                <c:pt idx="310">
                  <c:v>304146.86923582631</c:v>
                </c:pt>
                <c:pt idx="311">
                  <c:v>305138.99571056815</c:v>
                </c:pt>
                <c:pt idx="312">
                  <c:v>306111.34504759038</c:v>
                </c:pt>
                <c:pt idx="313">
                  <c:v>307064.09677560342</c:v>
                </c:pt>
                <c:pt idx="314">
                  <c:v>307997.44221828756</c:v>
                </c:pt>
                <c:pt idx="315">
                  <c:v>308911.58350746665</c:v>
                </c:pt>
                <c:pt idx="316">
                  <c:v>309806.73263868719</c:v>
                </c:pt>
                <c:pt idx="317">
                  <c:v>310683.11056892265</c:v>
                </c:pt>
                <c:pt idx="318">
                  <c:v>311540.94635595055</c:v>
                </c:pt>
                <c:pt idx="319">
                  <c:v>312380.47633879964</c:v>
                </c:pt>
                <c:pt idx="320">
                  <c:v>313201.94335853728</c:v>
                </c:pt>
                <c:pt idx="321">
                  <c:v>314005.59601855726</c:v>
                </c:pt>
                <c:pt idx="322">
                  <c:v>314791.68798343639</c:v>
                </c:pt>
                <c:pt idx="323">
                  <c:v>315560.47731535381</c:v>
                </c:pt>
                <c:pt idx="324">
                  <c:v>316312.22584700375</c:v>
                </c:pt>
                <c:pt idx="325">
                  <c:v>317047.19858988648</c:v>
                </c:pt>
                <c:pt idx="326">
                  <c:v>317765.66317682306</c:v>
                </c:pt>
                <c:pt idx="327">
                  <c:v>318467.88933751534</c:v>
                </c:pt>
                <c:pt idx="328">
                  <c:v>319154.14840595378</c:v>
                </c:pt>
                <c:pt idx="329">
                  <c:v>319824.71285846789</c:v>
                </c:pt>
                <c:pt idx="330">
                  <c:v>320479.85588121193</c:v>
                </c:pt>
                <c:pt idx="331">
                  <c:v>321119.85096588265</c:v>
                </c:pt>
                <c:pt idx="332">
                  <c:v>321744.9715324759</c:v>
                </c:pt>
                <c:pt idx="333">
                  <c:v>322355.49057790427</c:v>
                </c:pt>
                <c:pt idx="334">
                  <c:v>322951.68034931505</c:v>
                </c:pt>
                <c:pt idx="335">
                  <c:v>323533.81204097142</c:v>
                </c:pt>
                <c:pt idx="336">
                  <c:v>324102.15551358351</c:v>
                </c:pt>
                <c:pt idx="337">
                  <c:v>324656.97903500363</c:v>
                </c:pt>
                <c:pt idx="338">
                  <c:v>325198.5490412293</c:v>
                </c:pt>
                <c:pt idx="339">
                  <c:v>325727.12991668761</c:v>
                </c:pt>
                <c:pt idx="340">
                  <c:v>326242.98379280732</c:v>
                </c:pt>
                <c:pt idx="341">
                  <c:v>326746.37036391662</c:v>
                </c:pt>
                <c:pt idx="342">
                  <c:v>327237.54671953816</c:v>
                </c:pt>
                <c:pt idx="343">
                  <c:v>327716.76719218714</c:v>
                </c:pt>
                <c:pt idx="344">
                  <c:v>328184.28321981011</c:v>
                </c:pt>
                <c:pt idx="345">
                  <c:v>328640.34322203766</c:v>
                </c:pt>
                <c:pt idx="346">
                  <c:v>329085.19248945621</c:v>
                </c:pt>
                <c:pt idx="347">
                  <c:v>329519.07308513735</c:v>
                </c:pt>
                <c:pt idx="348">
                  <c:v>329942.2237576957</c:v>
                </c:pt>
                <c:pt idx="349">
                  <c:v>330354.87986517837</c:v>
                </c:pt>
                <c:pt idx="350">
                  <c:v>330757.27330911957</c:v>
                </c:pt>
                <c:pt idx="351">
                  <c:v>331149.63247812499</c:v>
                </c:pt>
                <c:pt idx="352">
                  <c:v>331532.18220038002</c:v>
                </c:pt>
                <c:pt idx="353">
                  <c:v>331905.14370450476</c:v>
                </c:pt>
                <c:pt idx="354">
                  <c:v>332268.73458820651</c:v>
                </c:pt>
                <c:pt idx="355">
                  <c:v>332623.16879420768</c:v>
                </c:pt>
                <c:pt idx="356">
                  <c:v>332968.65659295296</c:v>
                </c:pt>
                <c:pt idx="357">
                  <c:v>333305.4045716254</c:v>
                </c:pt>
                <c:pt idx="358">
                  <c:v>333633.61562902445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47-4BEB-8ECE-9BB0C55B8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350704"/>
        <c:axId val="442354312"/>
      </c:scatterChart>
      <c:valAx>
        <c:axId val="442350704"/>
        <c:scaling>
          <c:orientation val="minMax"/>
          <c:min val="4389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54312"/>
        <c:crosses val="autoZero"/>
        <c:crossBetween val="midCat"/>
      </c:valAx>
      <c:valAx>
        <c:axId val="44235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5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143436</xdr:rowOff>
    </xdr:from>
    <xdr:to>
      <xdr:col>40</xdr:col>
      <xdr:colOff>533400</xdr:colOff>
      <xdr:row>31</xdr:row>
      <xdr:rowOff>179293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census2011.co.in/census/city/375-pune.html" TargetMode="External"/><Relationship Id="rId7" Type="http://schemas.openxmlformats.org/officeDocument/2006/relationships/hyperlink" Target="mailto:rvchavadekar@gmail.com" TargetMode="External"/><Relationship Id="rId2" Type="http://schemas.openxmlformats.org/officeDocument/2006/relationships/hyperlink" Target="http://www.github.com/rvcgeeks" TargetMode="External"/><Relationship Id="rId1" Type="http://schemas.openxmlformats.org/officeDocument/2006/relationships/hyperlink" Target="http://www.linked.com/in/rvchavadekar" TargetMode="External"/><Relationship Id="rId6" Type="http://schemas.openxmlformats.org/officeDocument/2006/relationships/hyperlink" Target="https://phdmah.maps.arcgis.com/apps/opsdashboard/index.html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arogya.maharashtra.gov.in/1175/Novel--Corona-Virus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en.wikipedia.org/wiki/2020_coronavirus_pandemic_in_Pune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4:AB575"/>
  <sheetViews>
    <sheetView tabSelected="1" zoomScale="80" zoomScaleNormal="80" workbookViewId="0">
      <selection activeCell="B34" sqref="B34:D35"/>
    </sheetView>
  </sheetViews>
  <sheetFormatPr defaultColWidth="9" defaultRowHeight="14.4"/>
  <cols>
    <col min="1" max="1" width="4.6640625" customWidth="1"/>
    <col min="2" max="2" width="16.5546875" style="28" customWidth="1"/>
    <col min="3" max="5" width="10.21875" style="22" customWidth="1"/>
    <col min="6" max="6" width="6" style="62" customWidth="1"/>
    <col min="7" max="7" width="10.33203125" style="1" customWidth="1"/>
    <col min="8" max="8" width="9.5546875" style="1" customWidth="1"/>
    <col min="9" max="10" width="8.88671875" style="1"/>
    <col min="11" max="11" width="9.44140625" style="1" customWidth="1"/>
    <col min="12" max="13" width="8.88671875" style="1"/>
    <col min="14" max="14" width="9.77734375" style="1" customWidth="1"/>
    <col min="20" max="20" width="3.33203125" customWidth="1"/>
    <col min="22" max="22" width="3.33203125" customWidth="1"/>
    <col min="24" max="24" width="3.33203125" customWidth="1"/>
    <col min="25" max="25" width="5.6640625" customWidth="1"/>
    <col min="26" max="26" width="3.33203125" customWidth="1"/>
    <col min="27" max="27" width="4.5546875" customWidth="1"/>
    <col min="31" max="31" width="10.77734375" customWidth="1"/>
  </cols>
  <sheetData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spans="1:28" ht="15" customHeight="1" thickBot="1"/>
    <row r="34" spans="1:28" ht="15" customHeight="1" thickTop="1">
      <c r="A34" s="102" t="s">
        <v>0</v>
      </c>
      <c r="B34" s="128">
        <v>3124458</v>
      </c>
      <c r="C34" s="129"/>
      <c r="D34" s="130"/>
      <c r="E34" s="26"/>
      <c r="F34" s="66"/>
      <c r="G34" s="1" t="s">
        <v>1</v>
      </c>
      <c r="K34"/>
      <c r="L34"/>
      <c r="M34"/>
      <c r="N34"/>
      <c r="R34" s="17"/>
      <c r="S34" t="s">
        <v>2</v>
      </c>
      <c r="Y34" s="34" t="s">
        <v>22</v>
      </c>
      <c r="AB34" s="16" t="s">
        <v>21</v>
      </c>
    </row>
    <row r="35" spans="1:28" ht="15" customHeight="1" thickBot="1">
      <c r="A35" s="102"/>
      <c r="B35" s="131"/>
      <c r="C35" s="132"/>
      <c r="D35" s="133"/>
      <c r="E35" s="26"/>
      <c r="F35" s="66"/>
      <c r="G35" s="5" t="s">
        <v>3</v>
      </c>
      <c r="J35" s="43" t="s">
        <v>27</v>
      </c>
      <c r="K35"/>
      <c r="L35"/>
      <c r="M35"/>
      <c r="N35" s="44" t="s">
        <v>28</v>
      </c>
      <c r="Y35" s="34" t="s">
        <v>23</v>
      </c>
      <c r="AA35">
        <v>1</v>
      </c>
      <c r="AB35" s="16" t="s">
        <v>24</v>
      </c>
    </row>
    <row r="36" spans="1:28" ht="15" customHeight="1" thickTop="1">
      <c r="B36" s="29"/>
      <c r="C36" s="26"/>
      <c r="D36" s="26"/>
      <c r="E36" s="26"/>
      <c r="F36" s="63"/>
      <c r="G36" s="26"/>
      <c r="H36" s="26"/>
      <c r="K36" s="5"/>
      <c r="N36" s="5"/>
      <c r="R36" s="16"/>
      <c r="AA36">
        <v>2</v>
      </c>
      <c r="AB36" s="16" t="s">
        <v>26</v>
      </c>
    </row>
    <row r="37" spans="1:28" ht="15" customHeight="1" thickBot="1">
      <c r="A37" s="103" t="s">
        <v>17</v>
      </c>
      <c r="B37" s="104"/>
      <c r="C37" s="113"/>
      <c r="D37" s="113"/>
      <c r="E37" s="113"/>
      <c r="F37" s="114"/>
      <c r="G37" s="114"/>
      <c r="H37" s="114"/>
      <c r="I37" s="114"/>
      <c r="J37" s="114"/>
      <c r="K37" s="114"/>
      <c r="L37" s="114"/>
      <c r="M37" s="114"/>
      <c r="N37" s="115"/>
      <c r="O37" s="27" t="s">
        <v>16</v>
      </c>
      <c r="P37" s="126" t="s">
        <v>15</v>
      </c>
      <c r="Q37" s="127"/>
      <c r="R37" s="127"/>
      <c r="S37" s="127"/>
      <c r="T37" s="127"/>
      <c r="U37" s="127"/>
      <c r="V37" s="127"/>
      <c r="W37" s="127"/>
      <c r="X37" s="45"/>
      <c r="Y37" s="98" t="s">
        <v>32</v>
      </c>
      <c r="Z37" s="99"/>
      <c r="AA37">
        <v>3</v>
      </c>
      <c r="AB37" s="16" t="s">
        <v>29</v>
      </c>
    </row>
    <row r="38" spans="1:28" ht="15" customHeight="1" thickTop="1">
      <c r="A38" s="116" t="s">
        <v>17</v>
      </c>
      <c r="B38" s="117"/>
      <c r="C38" s="108" t="s">
        <v>20</v>
      </c>
      <c r="D38" s="109"/>
      <c r="E38" s="109"/>
      <c r="F38" s="110"/>
      <c r="G38" s="118" t="s">
        <v>14</v>
      </c>
      <c r="H38" s="119"/>
      <c r="I38" s="120" t="s">
        <v>4</v>
      </c>
      <c r="J38" s="121"/>
      <c r="K38" s="122"/>
      <c r="L38" s="123" t="s">
        <v>5</v>
      </c>
      <c r="M38" s="124"/>
      <c r="N38" s="125"/>
      <c r="O38" s="111" t="s">
        <v>6</v>
      </c>
      <c r="P38" s="105" t="s">
        <v>25</v>
      </c>
      <c r="Q38" s="106"/>
      <c r="R38" s="106"/>
      <c r="S38" s="106"/>
      <c r="T38" s="101"/>
      <c r="U38" s="100" t="s">
        <v>7</v>
      </c>
      <c r="V38" s="101"/>
      <c r="W38" s="100" t="s">
        <v>8</v>
      </c>
      <c r="X38" s="101"/>
      <c r="Y38" s="96" t="s">
        <v>31</v>
      </c>
      <c r="Z38" s="96" t="s">
        <v>30</v>
      </c>
    </row>
    <row r="39" spans="1:28" ht="15" customHeight="1" thickBot="1">
      <c r="A39" s="32" t="s">
        <v>9</v>
      </c>
      <c r="B39" s="33" t="s">
        <v>19</v>
      </c>
      <c r="C39" s="92" t="s">
        <v>9</v>
      </c>
      <c r="D39" s="61" t="s">
        <v>10</v>
      </c>
      <c r="E39" s="60" t="s">
        <v>34</v>
      </c>
      <c r="F39" s="64" t="s">
        <v>36</v>
      </c>
      <c r="G39" s="21" t="s">
        <v>9</v>
      </c>
      <c r="H39" s="2" t="s">
        <v>34</v>
      </c>
      <c r="I39" s="6" t="s">
        <v>9</v>
      </c>
      <c r="J39" s="7" t="s">
        <v>10</v>
      </c>
      <c r="K39" s="8" t="s">
        <v>34</v>
      </c>
      <c r="L39" s="9" t="s">
        <v>9</v>
      </c>
      <c r="M39" s="11" t="s">
        <v>10</v>
      </c>
      <c r="N39" s="12" t="s">
        <v>34</v>
      </c>
      <c r="O39" s="112"/>
      <c r="P39" s="52" t="s">
        <v>10</v>
      </c>
      <c r="Q39" s="53" t="s">
        <v>35</v>
      </c>
      <c r="R39" s="18" t="s">
        <v>11</v>
      </c>
      <c r="S39" s="36" t="s">
        <v>12</v>
      </c>
      <c r="T39" s="37" t="s">
        <v>33</v>
      </c>
      <c r="U39" s="54" t="s">
        <v>10</v>
      </c>
      <c r="V39" s="51" t="s">
        <v>33</v>
      </c>
      <c r="W39" s="54" t="s">
        <v>10</v>
      </c>
      <c r="X39" s="51" t="s">
        <v>33</v>
      </c>
      <c r="Y39" s="97"/>
      <c r="Z39" s="97"/>
    </row>
    <row r="40" spans="1:28" ht="15" customHeight="1" thickTop="1">
      <c r="D40" s="25"/>
      <c r="P40" s="13"/>
      <c r="Q40" s="13">
        <v>0.8</v>
      </c>
      <c r="R40" s="107" t="s">
        <v>13</v>
      </c>
      <c r="S40" s="107"/>
      <c r="T40" s="35"/>
      <c r="Y40" s="34"/>
    </row>
    <row r="41" spans="1:28" ht="15" customHeight="1">
      <c r="B41" s="30" t="s">
        <v>18</v>
      </c>
      <c r="E41" s="65" t="s">
        <v>37</v>
      </c>
      <c r="F41" s="94" t="e">
        <f>AVERAGE(F42:F542)</f>
        <v>#DIV/0!</v>
      </c>
      <c r="G41" s="67" t="s">
        <v>38</v>
      </c>
      <c r="H41" s="68">
        <f>MAX(H42:H542)</f>
        <v>611558.03153910197</v>
      </c>
      <c r="P41" s="13"/>
      <c r="Q41" s="13">
        <v>0.01</v>
      </c>
      <c r="R41" s="20">
        <f>AVERAGE(R42:R542)</f>
        <v>8.9186056345402373E-2</v>
      </c>
      <c r="S41" s="20">
        <f>AVERAGE(S42:S542)</f>
        <v>0.17428375989207212</v>
      </c>
      <c r="T41" s="13"/>
      <c r="U41" s="19">
        <f>AVERAGE(U42:U542)</f>
        <v>3.4766702163634616E-2</v>
      </c>
      <c r="V41" s="55"/>
      <c r="W41" s="19">
        <f>AVERAGE(W42:W542)</f>
        <v>4.6975078707598584E-3</v>
      </c>
      <c r="X41" s="55"/>
    </row>
    <row r="42" spans="1:28" ht="15" customHeight="1">
      <c r="A42" s="17">
        <v>1</v>
      </c>
      <c r="B42" s="57">
        <v>43899.75</v>
      </c>
      <c r="C42" s="93">
        <f>E42</f>
        <v>2</v>
      </c>
      <c r="D42" s="23">
        <v>2</v>
      </c>
      <c r="E42" s="38">
        <f>IF(Y42,0,D42)</f>
        <v>2</v>
      </c>
      <c r="F42" s="94" t="str">
        <f t="shared" ref="F42:F105" si="0">IF(Z42="","",ABS(E42-D42)/MAX(E42,D42))</f>
        <v/>
      </c>
      <c r="G42" s="1">
        <f>D42</f>
        <v>2</v>
      </c>
      <c r="H42" s="39">
        <f>IF(Y42,G42,E42-K42-N42)</f>
        <v>2</v>
      </c>
      <c r="I42" s="1">
        <f>J42</f>
        <v>0</v>
      </c>
      <c r="J42" s="3">
        <v>0</v>
      </c>
      <c r="K42" s="40">
        <f>IF(Y42,0,J42)</f>
        <v>0</v>
      </c>
      <c r="L42" s="1">
        <f>M42</f>
        <v>0</v>
      </c>
      <c r="M42" s="3">
        <v>0</v>
      </c>
      <c r="N42" s="41">
        <f>IF(Y42,0,M42)</f>
        <v>0</v>
      </c>
      <c r="O42" s="15"/>
      <c r="P42">
        <f t="shared" ref="P42:P105" si="1">IF(Y42,"",C42/(H42*(1-E42/N)*A42))</f>
        <v>1.0000006401114305</v>
      </c>
      <c r="Q42" s="42">
        <f>IF(P42="",IF(O42="",anl,al),P42)</f>
        <v>1.0000006401114305</v>
      </c>
      <c r="R42" t="str">
        <f t="shared" ref="R42:R105" si="2">IF(T42="","",IF(Y42,"",IF(O42="","",P42)))</f>
        <v/>
      </c>
      <c r="S42" t="str">
        <f t="shared" ref="S42:S105" si="3">IF(T42="","",IF(Y42,"",IF(O42="",P42,"")))</f>
        <v/>
      </c>
      <c r="T42" s="91"/>
      <c r="U42" t="str">
        <f t="shared" ref="U42:U105" si="4">IF(V42="","",IF(Y42,"",I42/(H42*A42)))</f>
        <v/>
      </c>
      <c r="V42" s="17"/>
      <c r="W42" t="str">
        <f t="shared" ref="W42:W105" si="5">IF(X42="","",IF(Y42,"",L42/(H42*A42)))</f>
        <v/>
      </c>
      <c r="X42" s="17"/>
      <c r="Y42" t="b">
        <f t="shared" ref="Y42:Y105" si="6">OR(D42="",J42="",M42="",NOT(Z42=""))</f>
        <v>0</v>
      </c>
      <c r="Z42" s="48"/>
    </row>
    <row r="43" spans="1:28" ht="15" customHeight="1">
      <c r="A43" s="17">
        <v>1</v>
      </c>
      <c r="B43" s="31">
        <f>B42+A43</f>
        <v>43900.75</v>
      </c>
      <c r="C43" s="93">
        <f>E43-E42</f>
        <v>3</v>
      </c>
      <c r="D43" s="23">
        <v>5</v>
      </c>
      <c r="E43" s="24">
        <f>IF(Y43,H43+K43+N4,D43)</f>
        <v>5</v>
      </c>
      <c r="F43" s="94" t="str">
        <f t="shared" si="0"/>
        <v/>
      </c>
      <c r="G43" s="1">
        <f t="shared" ref="G43:G106" si="7">IF(Y43,H42*(Q43*(1-E42/N)-b0-c0)*A43,H43-H42)</f>
        <v>3</v>
      </c>
      <c r="H43" s="4">
        <f t="shared" ref="H43:H106" si="8">IF(Y43,H42+G43,E43-K43-N43)</f>
        <v>5</v>
      </c>
      <c r="I43" s="1">
        <f t="shared" ref="I43:I106" si="9">IF(Y43,b0*H43*A43,K43-K42)</f>
        <v>0</v>
      </c>
      <c r="J43" s="3">
        <v>0</v>
      </c>
      <c r="K43" s="10">
        <f t="shared" ref="K43:K106" si="10">IF(Y43,K42+I43,J43)</f>
        <v>0</v>
      </c>
      <c r="L43" s="1">
        <f t="shared" ref="L43:L106" si="11">IF(Y43,c0*H43*A43,N43-N42)</f>
        <v>0</v>
      </c>
      <c r="M43" s="3">
        <v>0</v>
      </c>
      <c r="N43" s="14">
        <f t="shared" ref="N43:N106" si="12">IF(Y43,N42+L43,M43)</f>
        <v>0</v>
      </c>
      <c r="O43" s="15"/>
      <c r="P43">
        <f t="shared" si="1"/>
        <v>0.60000096016806781</v>
      </c>
      <c r="Q43" s="19">
        <f t="shared" ref="Q43:Q105" si="13">IF(P43="",IF(O43="",anl,al),P43)</f>
        <v>0.60000096016806781</v>
      </c>
      <c r="R43" t="str">
        <f t="shared" si="2"/>
        <v/>
      </c>
      <c r="S43">
        <f t="shared" si="3"/>
        <v>0.60000096016806781</v>
      </c>
      <c r="T43" s="58" t="s">
        <v>8</v>
      </c>
      <c r="U43" t="str">
        <f t="shared" si="4"/>
        <v/>
      </c>
      <c r="V43" s="46"/>
      <c r="W43" t="str">
        <f t="shared" si="5"/>
        <v/>
      </c>
      <c r="X43" s="46"/>
      <c r="Y43" t="b">
        <f t="shared" si="6"/>
        <v>0</v>
      </c>
      <c r="Z43" s="49"/>
    </row>
    <row r="44" spans="1:28" ht="15" customHeight="1">
      <c r="A44" s="17">
        <v>1</v>
      </c>
      <c r="B44" s="31">
        <f>B43+A44</f>
        <v>43901.75</v>
      </c>
      <c r="C44" s="93">
        <f t="shared" ref="C44:C107" si="14">E44-E43</f>
        <v>3</v>
      </c>
      <c r="D44" s="23">
        <v>8</v>
      </c>
      <c r="E44" s="24">
        <f t="shared" ref="E44:E107" si="15">IF(Y44,H44+K44+N44,D44)</f>
        <v>8</v>
      </c>
      <c r="F44" s="94" t="str">
        <f t="shared" si="0"/>
        <v/>
      </c>
      <c r="G44" s="1">
        <f t="shared" si="7"/>
        <v>3</v>
      </c>
      <c r="H44" s="4">
        <f t="shared" si="8"/>
        <v>8</v>
      </c>
      <c r="I44" s="1">
        <f t="shared" si="9"/>
        <v>0</v>
      </c>
      <c r="J44" s="3">
        <v>0</v>
      </c>
      <c r="K44" s="10">
        <f t="shared" si="10"/>
        <v>0</v>
      </c>
      <c r="L44" s="1">
        <f t="shared" si="11"/>
        <v>0</v>
      </c>
      <c r="M44" s="3">
        <v>0</v>
      </c>
      <c r="N44" s="14">
        <f t="shared" si="12"/>
        <v>0</v>
      </c>
      <c r="O44" s="15"/>
      <c r="P44">
        <f t="shared" si="1"/>
        <v>0.37500096016898976</v>
      </c>
      <c r="Q44" s="19">
        <f t="shared" si="13"/>
        <v>0.37500096016898976</v>
      </c>
      <c r="R44" t="str">
        <f t="shared" si="2"/>
        <v/>
      </c>
      <c r="S44">
        <f t="shared" si="3"/>
        <v>0.37500096016898976</v>
      </c>
      <c r="T44" s="47" t="s">
        <v>8</v>
      </c>
      <c r="U44" t="str">
        <f t="shared" si="4"/>
        <v/>
      </c>
      <c r="V44" s="46"/>
      <c r="W44" t="str">
        <f t="shared" si="5"/>
        <v/>
      </c>
      <c r="X44" s="46"/>
      <c r="Y44" t="b">
        <f t="shared" si="6"/>
        <v>0</v>
      </c>
      <c r="Z44" s="49"/>
    </row>
    <row r="45" spans="1:28" ht="15" customHeight="1">
      <c r="A45" s="17">
        <v>1</v>
      </c>
      <c r="B45" s="31">
        <f t="shared" ref="B45:B108" si="16">B44+A45</f>
        <v>43902.75</v>
      </c>
      <c r="C45" s="93">
        <f t="shared" si="14"/>
        <v>0</v>
      </c>
      <c r="D45" s="23">
        <v>8</v>
      </c>
      <c r="E45" s="24">
        <f t="shared" si="15"/>
        <v>8</v>
      </c>
      <c r="F45" s="94" t="str">
        <f t="shared" si="0"/>
        <v/>
      </c>
      <c r="G45" s="1">
        <f t="shared" si="7"/>
        <v>0</v>
      </c>
      <c r="H45" s="4">
        <f t="shared" si="8"/>
        <v>8</v>
      </c>
      <c r="I45" s="1">
        <f t="shared" si="9"/>
        <v>0</v>
      </c>
      <c r="J45" s="3">
        <v>0</v>
      </c>
      <c r="K45" s="10">
        <f t="shared" si="10"/>
        <v>0</v>
      </c>
      <c r="L45" s="1">
        <f t="shared" si="11"/>
        <v>0</v>
      </c>
      <c r="M45" s="3">
        <v>0</v>
      </c>
      <c r="N45" s="14">
        <f t="shared" si="12"/>
        <v>0</v>
      </c>
      <c r="O45" s="15"/>
      <c r="P45">
        <f t="shared" si="1"/>
        <v>0</v>
      </c>
      <c r="Q45" s="19">
        <f t="shared" si="13"/>
        <v>0</v>
      </c>
      <c r="R45" t="str">
        <f t="shared" si="2"/>
        <v/>
      </c>
      <c r="S45">
        <f t="shared" si="3"/>
        <v>0</v>
      </c>
      <c r="T45" s="47" t="s">
        <v>8</v>
      </c>
      <c r="U45" t="str">
        <f t="shared" si="4"/>
        <v/>
      </c>
      <c r="V45" s="46"/>
      <c r="W45" t="str">
        <f t="shared" si="5"/>
        <v/>
      </c>
      <c r="X45" s="46"/>
      <c r="Y45" t="b">
        <f t="shared" si="6"/>
        <v>0</v>
      </c>
      <c r="Z45" s="49"/>
    </row>
    <row r="46" spans="1:28">
      <c r="A46" s="17">
        <v>1</v>
      </c>
      <c r="B46" s="31">
        <f t="shared" si="16"/>
        <v>43903.75</v>
      </c>
      <c r="C46" s="93">
        <f t="shared" si="14"/>
        <v>2</v>
      </c>
      <c r="D46" s="23">
        <v>10</v>
      </c>
      <c r="E46" s="24">
        <f t="shared" si="15"/>
        <v>10</v>
      </c>
      <c r="F46" s="94" t="str">
        <f t="shared" si="0"/>
        <v/>
      </c>
      <c r="G46" s="1">
        <f t="shared" si="7"/>
        <v>2</v>
      </c>
      <c r="H46" s="4">
        <f t="shared" si="8"/>
        <v>10</v>
      </c>
      <c r="I46" s="1">
        <f t="shared" si="9"/>
        <v>0</v>
      </c>
      <c r="J46" s="3">
        <v>0</v>
      </c>
      <c r="K46" s="10">
        <f t="shared" si="10"/>
        <v>0</v>
      </c>
      <c r="L46" s="1">
        <f t="shared" si="11"/>
        <v>0</v>
      </c>
      <c r="M46" s="3">
        <v>0</v>
      </c>
      <c r="N46" s="14">
        <f t="shared" si="12"/>
        <v>0</v>
      </c>
      <c r="O46" s="15"/>
      <c r="P46">
        <f t="shared" si="1"/>
        <v>0.20000064011306959</v>
      </c>
      <c r="Q46" s="19">
        <f t="shared" si="13"/>
        <v>0.20000064011306959</v>
      </c>
      <c r="R46" t="str">
        <f t="shared" si="2"/>
        <v/>
      </c>
      <c r="S46">
        <f t="shared" si="3"/>
        <v>0.20000064011306959</v>
      </c>
      <c r="T46" s="47" t="s">
        <v>8</v>
      </c>
      <c r="U46" t="str">
        <f t="shared" si="4"/>
        <v/>
      </c>
      <c r="V46" s="46"/>
      <c r="W46" t="str">
        <f t="shared" si="5"/>
        <v/>
      </c>
      <c r="X46" s="46"/>
      <c r="Y46" t="b">
        <f t="shared" si="6"/>
        <v>0</v>
      </c>
      <c r="Z46" s="49"/>
    </row>
    <row r="47" spans="1:28">
      <c r="A47" s="17">
        <v>1</v>
      </c>
      <c r="B47" s="31">
        <f t="shared" si="16"/>
        <v>43904.75</v>
      </c>
      <c r="C47" s="93">
        <f t="shared" si="14"/>
        <v>5</v>
      </c>
      <c r="D47" s="23">
        <v>15</v>
      </c>
      <c r="E47" s="24">
        <f t="shared" si="15"/>
        <v>15</v>
      </c>
      <c r="F47" s="94" t="str">
        <f t="shared" si="0"/>
        <v/>
      </c>
      <c r="G47" s="1">
        <f t="shared" si="7"/>
        <v>5</v>
      </c>
      <c r="H47" s="4">
        <f t="shared" si="8"/>
        <v>15</v>
      </c>
      <c r="I47" s="1">
        <f t="shared" si="9"/>
        <v>0</v>
      </c>
      <c r="J47" s="3">
        <v>0</v>
      </c>
      <c r="K47" s="10">
        <f t="shared" si="10"/>
        <v>0</v>
      </c>
      <c r="L47" s="1">
        <f t="shared" si="11"/>
        <v>0</v>
      </c>
      <c r="M47" s="3">
        <v>0</v>
      </c>
      <c r="N47" s="14">
        <f t="shared" si="12"/>
        <v>0</v>
      </c>
      <c r="O47" s="15"/>
      <c r="P47">
        <f t="shared" si="1"/>
        <v>0.3333349336185682</v>
      </c>
      <c r="Q47" s="19">
        <f t="shared" si="13"/>
        <v>0.3333349336185682</v>
      </c>
      <c r="R47" t="str">
        <f t="shared" si="2"/>
        <v/>
      </c>
      <c r="S47">
        <f t="shared" si="3"/>
        <v>0.3333349336185682</v>
      </c>
      <c r="T47" s="47" t="s">
        <v>8</v>
      </c>
      <c r="U47" t="str">
        <f t="shared" si="4"/>
        <v/>
      </c>
      <c r="V47" s="46"/>
      <c r="W47" t="str">
        <f t="shared" si="5"/>
        <v/>
      </c>
      <c r="X47" s="46"/>
      <c r="Y47" t="b">
        <f t="shared" si="6"/>
        <v>0</v>
      </c>
      <c r="Z47" s="49"/>
    </row>
    <row r="48" spans="1:28">
      <c r="A48" s="17">
        <v>1</v>
      </c>
      <c r="B48" s="31">
        <f t="shared" si="16"/>
        <v>43905.75</v>
      </c>
      <c r="C48" s="93">
        <f t="shared" si="14"/>
        <v>1</v>
      </c>
      <c r="D48" s="23">
        <v>16</v>
      </c>
      <c r="E48" s="24">
        <f t="shared" si="15"/>
        <v>16</v>
      </c>
      <c r="F48" s="94" t="str">
        <f t="shared" si="0"/>
        <v/>
      </c>
      <c r="G48" s="1">
        <f t="shared" si="7"/>
        <v>1</v>
      </c>
      <c r="H48" s="4">
        <f t="shared" si="8"/>
        <v>16</v>
      </c>
      <c r="I48" s="1">
        <f t="shared" si="9"/>
        <v>0</v>
      </c>
      <c r="J48" s="3">
        <v>0</v>
      </c>
      <c r="K48" s="10">
        <f t="shared" si="10"/>
        <v>0</v>
      </c>
      <c r="L48" s="1">
        <f t="shared" si="11"/>
        <v>0</v>
      </c>
      <c r="M48" s="3">
        <v>0</v>
      </c>
      <c r="N48" s="14">
        <f t="shared" si="12"/>
        <v>0</v>
      </c>
      <c r="O48" s="15"/>
      <c r="P48">
        <f t="shared" si="1"/>
        <v>6.2500320057149408E-2</v>
      </c>
      <c r="Q48" s="19">
        <f t="shared" si="13"/>
        <v>6.2500320057149408E-2</v>
      </c>
      <c r="R48" t="str">
        <f t="shared" si="2"/>
        <v/>
      </c>
      <c r="S48">
        <f t="shared" si="3"/>
        <v>6.2500320057149408E-2</v>
      </c>
      <c r="T48" s="47" t="s">
        <v>8</v>
      </c>
      <c r="U48" t="str">
        <f t="shared" si="4"/>
        <v/>
      </c>
      <c r="V48" s="46"/>
      <c r="W48" t="str">
        <f t="shared" si="5"/>
        <v/>
      </c>
      <c r="X48" s="46"/>
      <c r="Y48" t="b">
        <f t="shared" si="6"/>
        <v>0</v>
      </c>
      <c r="Z48" s="49"/>
    </row>
    <row r="49" spans="1:26">
      <c r="A49" s="17">
        <v>1</v>
      </c>
      <c r="B49" s="31">
        <f t="shared" si="16"/>
        <v>43906.75</v>
      </c>
      <c r="C49" s="93">
        <f t="shared" si="14"/>
        <v>1</v>
      </c>
      <c r="D49" s="23">
        <v>17</v>
      </c>
      <c r="E49" s="24">
        <f t="shared" si="15"/>
        <v>17</v>
      </c>
      <c r="F49" s="94" t="str">
        <f t="shared" si="0"/>
        <v/>
      </c>
      <c r="G49" s="1">
        <f t="shared" si="7"/>
        <v>1</v>
      </c>
      <c r="H49" s="4">
        <f t="shared" si="8"/>
        <v>17</v>
      </c>
      <c r="I49" s="1">
        <f t="shared" si="9"/>
        <v>0</v>
      </c>
      <c r="J49" s="3">
        <v>0</v>
      </c>
      <c r="K49" s="10">
        <f t="shared" si="10"/>
        <v>0</v>
      </c>
      <c r="L49" s="1">
        <f t="shared" si="11"/>
        <v>0</v>
      </c>
      <c r="M49" s="3">
        <v>0</v>
      </c>
      <c r="N49" s="14">
        <f t="shared" si="12"/>
        <v>0</v>
      </c>
      <c r="O49" s="15"/>
      <c r="P49">
        <f t="shared" si="1"/>
        <v>5.8823849469016545E-2</v>
      </c>
      <c r="Q49" s="19">
        <f t="shared" si="13"/>
        <v>5.8823849469016545E-2</v>
      </c>
      <c r="R49" t="str">
        <f t="shared" si="2"/>
        <v/>
      </c>
      <c r="S49">
        <f t="shared" si="3"/>
        <v>5.8823849469016545E-2</v>
      </c>
      <c r="T49" s="47" t="s">
        <v>8</v>
      </c>
      <c r="U49" t="str">
        <f t="shared" si="4"/>
        <v/>
      </c>
      <c r="V49" s="46"/>
      <c r="W49" t="str">
        <f t="shared" si="5"/>
        <v/>
      </c>
      <c r="X49" s="46"/>
      <c r="Y49" t="b">
        <f t="shared" si="6"/>
        <v>0</v>
      </c>
      <c r="Z49" s="49"/>
    </row>
    <row r="50" spans="1:26">
      <c r="A50" s="17">
        <v>1</v>
      </c>
      <c r="B50" s="31">
        <f t="shared" si="16"/>
        <v>43907.75</v>
      </c>
      <c r="C50" s="93">
        <f t="shared" si="14"/>
        <v>2</v>
      </c>
      <c r="D50" s="23">
        <v>19</v>
      </c>
      <c r="E50" s="24">
        <f t="shared" si="15"/>
        <v>19</v>
      </c>
      <c r="F50" s="94" t="str">
        <f t="shared" si="0"/>
        <v/>
      </c>
      <c r="G50" s="1">
        <f t="shared" si="7"/>
        <v>2</v>
      </c>
      <c r="H50" s="4">
        <f t="shared" si="8"/>
        <v>19</v>
      </c>
      <c r="I50" s="1">
        <f t="shared" si="9"/>
        <v>0</v>
      </c>
      <c r="J50" s="3">
        <v>0</v>
      </c>
      <c r="K50" s="10">
        <f t="shared" si="10"/>
        <v>0</v>
      </c>
      <c r="L50" s="1">
        <f t="shared" si="11"/>
        <v>0</v>
      </c>
      <c r="M50" s="3">
        <v>0</v>
      </c>
      <c r="N50" s="14">
        <f t="shared" si="12"/>
        <v>0</v>
      </c>
      <c r="O50" s="15"/>
      <c r="P50">
        <f t="shared" si="1"/>
        <v>0.10526379800965027</v>
      </c>
      <c r="Q50" s="19">
        <f t="shared" si="13"/>
        <v>0.10526379800965027</v>
      </c>
      <c r="R50" t="str">
        <f t="shared" si="2"/>
        <v/>
      </c>
      <c r="S50">
        <f t="shared" si="3"/>
        <v>0.10526379800965027</v>
      </c>
      <c r="T50" s="47" t="s">
        <v>8</v>
      </c>
      <c r="U50" t="str">
        <f t="shared" si="4"/>
        <v/>
      </c>
      <c r="V50" s="46"/>
      <c r="W50" t="str">
        <f t="shared" si="5"/>
        <v/>
      </c>
      <c r="X50" s="46"/>
      <c r="Y50" t="b">
        <f t="shared" si="6"/>
        <v>0</v>
      </c>
      <c r="Z50" s="49"/>
    </row>
    <row r="51" spans="1:26">
      <c r="A51" s="17">
        <v>1</v>
      </c>
      <c r="B51" s="31">
        <f t="shared" si="16"/>
        <v>43908.75</v>
      </c>
      <c r="C51" s="93">
        <f t="shared" si="14"/>
        <v>2</v>
      </c>
      <c r="D51" s="23">
        <v>21</v>
      </c>
      <c r="E51" s="24">
        <f t="shared" si="15"/>
        <v>21</v>
      </c>
      <c r="F51" s="94" t="str">
        <f t="shared" si="0"/>
        <v/>
      </c>
      <c r="G51" s="1">
        <f t="shared" si="7"/>
        <v>2</v>
      </c>
      <c r="H51" s="4">
        <f t="shared" si="8"/>
        <v>21</v>
      </c>
      <c r="I51" s="1">
        <f t="shared" si="9"/>
        <v>0</v>
      </c>
      <c r="J51" s="3">
        <v>0</v>
      </c>
      <c r="K51" s="10">
        <f t="shared" si="10"/>
        <v>0</v>
      </c>
      <c r="L51" s="1">
        <f t="shared" si="11"/>
        <v>0</v>
      </c>
      <c r="M51" s="3">
        <v>0</v>
      </c>
      <c r="N51" s="14">
        <f t="shared" si="12"/>
        <v>0</v>
      </c>
      <c r="O51" s="15"/>
      <c r="P51">
        <f t="shared" si="1"/>
        <v>9.5238735353418424E-2</v>
      </c>
      <c r="Q51" s="19">
        <f t="shared" si="13"/>
        <v>9.5238735353418424E-2</v>
      </c>
      <c r="R51" t="str">
        <f t="shared" si="2"/>
        <v/>
      </c>
      <c r="S51">
        <f t="shared" si="3"/>
        <v>9.5238735353418424E-2</v>
      </c>
      <c r="T51" s="47" t="s">
        <v>8</v>
      </c>
      <c r="U51" t="str">
        <f t="shared" si="4"/>
        <v/>
      </c>
      <c r="V51" s="46"/>
      <c r="W51" t="str">
        <f t="shared" si="5"/>
        <v/>
      </c>
      <c r="X51" s="46"/>
      <c r="Y51" t="b">
        <f t="shared" si="6"/>
        <v>0</v>
      </c>
      <c r="Z51" s="49"/>
    </row>
    <row r="52" spans="1:26">
      <c r="A52" s="17">
        <v>1</v>
      </c>
      <c r="B52" s="31">
        <f t="shared" si="16"/>
        <v>43909.75</v>
      </c>
      <c r="C52" s="93">
        <f t="shared" si="14"/>
        <v>0</v>
      </c>
      <c r="D52" s="23">
        <v>21</v>
      </c>
      <c r="E52" s="24">
        <f t="shared" si="15"/>
        <v>21</v>
      </c>
      <c r="F52" s="94" t="str">
        <f t="shared" si="0"/>
        <v/>
      </c>
      <c r="G52" s="1">
        <f t="shared" si="7"/>
        <v>0</v>
      </c>
      <c r="H52" s="4">
        <f t="shared" si="8"/>
        <v>21</v>
      </c>
      <c r="I52" s="1">
        <f t="shared" si="9"/>
        <v>0</v>
      </c>
      <c r="J52" s="3">
        <v>0</v>
      </c>
      <c r="K52" s="10">
        <f t="shared" si="10"/>
        <v>0</v>
      </c>
      <c r="L52" s="1">
        <f t="shared" si="11"/>
        <v>0</v>
      </c>
      <c r="M52" s="3">
        <v>0</v>
      </c>
      <c r="N52" s="14">
        <f t="shared" si="12"/>
        <v>0</v>
      </c>
      <c r="O52" s="15"/>
      <c r="P52">
        <f t="shared" si="1"/>
        <v>0</v>
      </c>
      <c r="Q52" s="19">
        <f t="shared" si="13"/>
        <v>0</v>
      </c>
      <c r="R52" t="str">
        <f t="shared" si="2"/>
        <v/>
      </c>
      <c r="S52">
        <f t="shared" si="3"/>
        <v>0</v>
      </c>
      <c r="T52" s="47" t="s">
        <v>8</v>
      </c>
      <c r="U52" t="str">
        <f t="shared" si="4"/>
        <v/>
      </c>
      <c r="V52" s="46"/>
      <c r="W52" t="str">
        <f t="shared" si="5"/>
        <v/>
      </c>
      <c r="X52" s="46"/>
      <c r="Y52" t="b">
        <f t="shared" si="6"/>
        <v>0</v>
      </c>
      <c r="Z52" s="49"/>
    </row>
    <row r="53" spans="1:26">
      <c r="A53" s="17">
        <v>1</v>
      </c>
      <c r="B53" s="31">
        <f t="shared" si="16"/>
        <v>43910.75</v>
      </c>
      <c r="C53" s="93">
        <f t="shared" si="14"/>
        <v>2</v>
      </c>
      <c r="D53" s="23">
        <v>23</v>
      </c>
      <c r="E53" s="24">
        <f t="shared" si="15"/>
        <v>23</v>
      </c>
      <c r="F53" s="94" t="str">
        <f t="shared" si="0"/>
        <v/>
      </c>
      <c r="G53" s="1">
        <f t="shared" si="7"/>
        <v>2</v>
      </c>
      <c r="H53" s="4">
        <f t="shared" si="8"/>
        <v>23</v>
      </c>
      <c r="I53" s="1">
        <f t="shared" si="9"/>
        <v>0</v>
      </c>
      <c r="J53" s="3">
        <v>0</v>
      </c>
      <c r="K53" s="10">
        <f t="shared" si="10"/>
        <v>0</v>
      </c>
      <c r="L53" s="1">
        <f t="shared" si="11"/>
        <v>0</v>
      </c>
      <c r="M53" s="3">
        <v>0</v>
      </c>
      <c r="N53" s="14">
        <f t="shared" si="12"/>
        <v>0</v>
      </c>
      <c r="O53" s="15"/>
      <c r="P53">
        <f t="shared" si="1"/>
        <v>8.6957161854863366E-2</v>
      </c>
      <c r="Q53" s="19">
        <f t="shared" si="13"/>
        <v>8.6957161854863366E-2</v>
      </c>
      <c r="R53" t="str">
        <f t="shared" si="2"/>
        <v/>
      </c>
      <c r="S53">
        <f t="shared" si="3"/>
        <v>8.6957161854863366E-2</v>
      </c>
      <c r="T53" s="46" t="s">
        <v>8</v>
      </c>
      <c r="U53" t="str">
        <f t="shared" si="4"/>
        <v/>
      </c>
      <c r="V53" s="46"/>
      <c r="W53" t="str">
        <f t="shared" si="5"/>
        <v/>
      </c>
      <c r="X53" s="46"/>
      <c r="Y53" t="b">
        <f t="shared" si="6"/>
        <v>0</v>
      </c>
      <c r="Z53" s="49"/>
    </row>
    <row r="54" spans="1:26">
      <c r="A54" s="17">
        <v>1</v>
      </c>
      <c r="B54" s="31">
        <f t="shared" si="16"/>
        <v>43911.75</v>
      </c>
      <c r="C54" s="93">
        <f t="shared" si="14"/>
        <v>2</v>
      </c>
      <c r="D54" s="23">
        <v>25</v>
      </c>
      <c r="E54" s="24">
        <f t="shared" si="15"/>
        <v>25</v>
      </c>
      <c r="F54" s="94" t="str">
        <f t="shared" si="0"/>
        <v/>
      </c>
      <c r="G54" s="1">
        <f t="shared" si="7"/>
        <v>2</v>
      </c>
      <c r="H54" s="4">
        <f t="shared" si="8"/>
        <v>25</v>
      </c>
      <c r="I54" s="1">
        <f t="shared" si="9"/>
        <v>0</v>
      </c>
      <c r="J54" s="3">
        <v>0</v>
      </c>
      <c r="K54" s="10">
        <f t="shared" si="10"/>
        <v>0</v>
      </c>
      <c r="L54" s="1">
        <f t="shared" si="11"/>
        <v>0</v>
      </c>
      <c r="M54" s="3">
        <v>0</v>
      </c>
      <c r="N54" s="14">
        <f t="shared" si="12"/>
        <v>0</v>
      </c>
      <c r="O54" s="15" t="s">
        <v>11</v>
      </c>
      <c r="P54">
        <f t="shared" si="1"/>
        <v>8.0000640116142677E-2</v>
      </c>
      <c r="Q54" s="19">
        <f t="shared" si="13"/>
        <v>8.0000640116142677E-2</v>
      </c>
      <c r="R54" t="str">
        <f t="shared" si="2"/>
        <v/>
      </c>
      <c r="S54" t="str">
        <f t="shared" si="3"/>
        <v/>
      </c>
      <c r="T54" s="46"/>
      <c r="U54" t="str">
        <f t="shared" si="4"/>
        <v/>
      </c>
      <c r="V54" s="17"/>
      <c r="W54" t="str">
        <f t="shared" si="5"/>
        <v/>
      </c>
      <c r="X54" s="17"/>
      <c r="Y54" t="b">
        <f t="shared" si="6"/>
        <v>0</v>
      </c>
      <c r="Z54" s="49"/>
    </row>
    <row r="55" spans="1:26">
      <c r="A55" s="17">
        <v>1</v>
      </c>
      <c r="B55" s="31">
        <f t="shared" si="16"/>
        <v>43912.75</v>
      </c>
      <c r="C55" s="93">
        <f t="shared" si="14"/>
        <v>4</v>
      </c>
      <c r="D55" s="23">
        <v>29</v>
      </c>
      <c r="E55" s="24">
        <f t="shared" si="15"/>
        <v>29</v>
      </c>
      <c r="F55" s="94" t="str">
        <f t="shared" si="0"/>
        <v/>
      </c>
      <c r="G55" s="1">
        <f t="shared" si="7"/>
        <v>4</v>
      </c>
      <c r="H55" s="4">
        <f t="shared" si="8"/>
        <v>29</v>
      </c>
      <c r="I55" s="1">
        <f t="shared" si="9"/>
        <v>0</v>
      </c>
      <c r="J55" s="3">
        <v>0</v>
      </c>
      <c r="K55" s="10">
        <f t="shared" si="10"/>
        <v>0</v>
      </c>
      <c r="L55" s="1">
        <f t="shared" si="11"/>
        <v>0</v>
      </c>
      <c r="M55" s="3">
        <v>0</v>
      </c>
      <c r="N55" s="14">
        <f t="shared" si="12"/>
        <v>0</v>
      </c>
      <c r="O55" s="15" t="s">
        <v>11</v>
      </c>
      <c r="P55">
        <f t="shared" si="1"/>
        <v>0.13793231471668296</v>
      </c>
      <c r="Q55" s="19">
        <f t="shared" si="13"/>
        <v>0.13793231471668296</v>
      </c>
      <c r="R55" t="str">
        <f t="shared" si="2"/>
        <v/>
      </c>
      <c r="S55" t="str">
        <f t="shared" si="3"/>
        <v/>
      </c>
      <c r="T55" s="46"/>
      <c r="U55" t="str">
        <f t="shared" si="4"/>
        <v/>
      </c>
      <c r="V55" s="17"/>
      <c r="W55" t="str">
        <f t="shared" si="5"/>
        <v/>
      </c>
      <c r="X55" s="17"/>
      <c r="Y55" t="b">
        <f t="shared" si="6"/>
        <v>0</v>
      </c>
      <c r="Z55" s="49"/>
    </row>
    <row r="56" spans="1:26">
      <c r="A56" s="17">
        <v>1</v>
      </c>
      <c r="B56" s="31">
        <f t="shared" si="16"/>
        <v>43913.75</v>
      </c>
      <c r="C56" s="93">
        <f t="shared" si="14"/>
        <v>1</v>
      </c>
      <c r="D56" s="23">
        <v>30</v>
      </c>
      <c r="E56" s="24">
        <f t="shared" si="15"/>
        <v>30</v>
      </c>
      <c r="F56" s="94" t="str">
        <f t="shared" si="0"/>
        <v/>
      </c>
      <c r="G56" s="1">
        <f t="shared" si="7"/>
        <v>1</v>
      </c>
      <c r="H56" s="4">
        <f t="shared" si="8"/>
        <v>30</v>
      </c>
      <c r="I56" s="1">
        <f t="shared" si="9"/>
        <v>0</v>
      </c>
      <c r="J56" s="3">
        <v>0</v>
      </c>
      <c r="K56" s="10">
        <f t="shared" si="10"/>
        <v>0</v>
      </c>
      <c r="L56" s="1">
        <f t="shared" si="11"/>
        <v>0</v>
      </c>
      <c r="M56" s="3">
        <v>0</v>
      </c>
      <c r="N56" s="14">
        <f t="shared" si="12"/>
        <v>0</v>
      </c>
      <c r="O56" s="15" t="s">
        <v>11</v>
      </c>
      <c r="P56">
        <f t="shared" si="1"/>
        <v>3.3333653391916858E-2</v>
      </c>
      <c r="Q56" s="19">
        <f t="shared" si="13"/>
        <v>3.3333653391916858E-2</v>
      </c>
      <c r="R56" t="str">
        <f t="shared" si="2"/>
        <v/>
      </c>
      <c r="S56" t="str">
        <f t="shared" si="3"/>
        <v/>
      </c>
      <c r="T56" s="46"/>
      <c r="U56" t="str">
        <f t="shared" si="4"/>
        <v/>
      </c>
      <c r="V56" s="17"/>
      <c r="W56" t="str">
        <f t="shared" si="5"/>
        <v/>
      </c>
      <c r="X56" s="46"/>
      <c r="Y56" t="b">
        <f t="shared" si="6"/>
        <v>0</v>
      </c>
      <c r="Z56" s="49"/>
    </row>
    <row r="57" spans="1:26">
      <c r="A57" s="17">
        <v>1</v>
      </c>
      <c r="B57" s="31">
        <f t="shared" si="16"/>
        <v>43914.75</v>
      </c>
      <c r="C57" s="93">
        <f t="shared" si="14"/>
        <v>3</v>
      </c>
      <c r="D57" s="23">
        <v>33</v>
      </c>
      <c r="E57" s="24">
        <f t="shared" si="15"/>
        <v>33</v>
      </c>
      <c r="F57" s="94" t="str">
        <f t="shared" si="0"/>
        <v/>
      </c>
      <c r="G57" s="1">
        <f t="shared" si="7"/>
        <v>3</v>
      </c>
      <c r="H57" s="4">
        <f t="shared" si="8"/>
        <v>33</v>
      </c>
      <c r="I57" s="1">
        <f t="shared" si="9"/>
        <v>0</v>
      </c>
      <c r="J57" s="3">
        <v>0</v>
      </c>
      <c r="K57" s="10">
        <f t="shared" si="10"/>
        <v>0</v>
      </c>
      <c r="L57" s="1">
        <f t="shared" si="11"/>
        <v>0</v>
      </c>
      <c r="M57" s="3">
        <v>0</v>
      </c>
      <c r="N57" s="14">
        <f t="shared" si="12"/>
        <v>0</v>
      </c>
      <c r="O57" s="15" t="s">
        <v>11</v>
      </c>
      <c r="P57">
        <f t="shared" si="1"/>
        <v>9.091005108576343E-2</v>
      </c>
      <c r="Q57" s="19">
        <f t="shared" si="13"/>
        <v>9.091005108576343E-2</v>
      </c>
      <c r="R57" t="str">
        <f t="shared" si="2"/>
        <v/>
      </c>
      <c r="S57" t="str">
        <f t="shared" si="3"/>
        <v/>
      </c>
      <c r="T57" s="46"/>
      <c r="U57" t="str">
        <f t="shared" si="4"/>
        <v/>
      </c>
      <c r="V57" s="17"/>
      <c r="W57" t="str">
        <f t="shared" si="5"/>
        <v/>
      </c>
      <c r="X57" s="46"/>
      <c r="Y57" t="b">
        <f t="shared" si="6"/>
        <v>0</v>
      </c>
      <c r="Z57" s="49"/>
    </row>
    <row r="58" spans="1:26">
      <c r="A58" s="17">
        <v>1</v>
      </c>
      <c r="B58" s="31">
        <f t="shared" si="16"/>
        <v>43915.75</v>
      </c>
      <c r="C58" s="93">
        <f t="shared" si="14"/>
        <v>0</v>
      </c>
      <c r="D58" s="23">
        <v>33</v>
      </c>
      <c r="E58" s="24">
        <f t="shared" si="15"/>
        <v>33</v>
      </c>
      <c r="F58" s="94" t="str">
        <f t="shared" si="0"/>
        <v/>
      </c>
      <c r="G58" s="1">
        <f t="shared" si="7"/>
        <v>0</v>
      </c>
      <c r="H58" s="4">
        <f t="shared" si="8"/>
        <v>33</v>
      </c>
      <c r="I58" s="1">
        <f t="shared" si="9"/>
        <v>0</v>
      </c>
      <c r="J58" s="3">
        <v>0</v>
      </c>
      <c r="K58" s="10">
        <f t="shared" si="10"/>
        <v>0</v>
      </c>
      <c r="L58" s="1">
        <f t="shared" si="11"/>
        <v>0</v>
      </c>
      <c r="M58" s="3">
        <v>0</v>
      </c>
      <c r="N58" s="14">
        <f t="shared" si="12"/>
        <v>0</v>
      </c>
      <c r="O58" s="15" t="s">
        <v>11</v>
      </c>
      <c r="P58">
        <f t="shared" si="1"/>
        <v>0</v>
      </c>
      <c r="Q58" s="19">
        <f t="shared" si="13"/>
        <v>0</v>
      </c>
      <c r="R58" t="str">
        <f t="shared" si="2"/>
        <v/>
      </c>
      <c r="S58" t="str">
        <f t="shared" si="3"/>
        <v/>
      </c>
      <c r="T58" s="46"/>
      <c r="U58" t="str">
        <f t="shared" si="4"/>
        <v/>
      </c>
      <c r="V58" s="17"/>
      <c r="W58" t="str">
        <f t="shared" si="5"/>
        <v/>
      </c>
      <c r="X58" s="46"/>
      <c r="Y58" t="b">
        <f t="shared" si="6"/>
        <v>0</v>
      </c>
      <c r="Z58" s="49"/>
    </row>
    <row r="59" spans="1:26">
      <c r="A59" s="17">
        <v>1</v>
      </c>
      <c r="B59" s="31">
        <f t="shared" si="16"/>
        <v>43916.75</v>
      </c>
      <c r="C59" s="93">
        <f t="shared" si="14"/>
        <v>1</v>
      </c>
      <c r="D59" s="23">
        <v>34</v>
      </c>
      <c r="E59" s="24">
        <f t="shared" si="15"/>
        <v>34</v>
      </c>
      <c r="F59" s="94" t="str">
        <f t="shared" si="0"/>
        <v/>
      </c>
      <c r="G59" s="1">
        <f t="shared" si="7"/>
        <v>-1</v>
      </c>
      <c r="H59" s="4">
        <f t="shared" si="8"/>
        <v>32</v>
      </c>
      <c r="I59" s="1">
        <f t="shared" si="9"/>
        <v>2</v>
      </c>
      <c r="J59" s="3">
        <v>2</v>
      </c>
      <c r="K59" s="10">
        <f t="shared" si="10"/>
        <v>2</v>
      </c>
      <c r="L59" s="1">
        <f t="shared" si="11"/>
        <v>0</v>
      </c>
      <c r="M59" s="3">
        <v>0</v>
      </c>
      <c r="N59" s="14">
        <f t="shared" si="12"/>
        <v>0</v>
      </c>
      <c r="O59" s="15" t="s">
        <v>11</v>
      </c>
      <c r="P59">
        <f t="shared" si="1"/>
        <v>3.1250340062680355E-2</v>
      </c>
      <c r="Q59" s="19">
        <f t="shared" si="13"/>
        <v>3.1250340062680355E-2</v>
      </c>
      <c r="R59" t="str">
        <f t="shared" si="2"/>
        <v/>
      </c>
      <c r="S59" t="str">
        <f t="shared" si="3"/>
        <v/>
      </c>
      <c r="T59" s="46"/>
      <c r="U59" t="str">
        <f t="shared" si="4"/>
        <v/>
      </c>
      <c r="V59" s="17"/>
      <c r="W59" t="str">
        <f t="shared" si="5"/>
        <v/>
      </c>
      <c r="X59" s="46"/>
      <c r="Y59" t="b">
        <f t="shared" si="6"/>
        <v>0</v>
      </c>
      <c r="Z59" s="49"/>
    </row>
    <row r="60" spans="1:26">
      <c r="A60" s="17">
        <v>1</v>
      </c>
      <c r="B60" s="31">
        <f t="shared" si="16"/>
        <v>43917.75</v>
      </c>
      <c r="C60" s="93">
        <f t="shared" si="14"/>
        <v>0</v>
      </c>
      <c r="D60" s="23">
        <v>34</v>
      </c>
      <c r="E60" s="24">
        <f t="shared" si="15"/>
        <v>34</v>
      </c>
      <c r="F60" s="94" t="str">
        <f t="shared" si="0"/>
        <v/>
      </c>
      <c r="G60" s="1">
        <f t="shared" si="7"/>
        <v>-3</v>
      </c>
      <c r="H60" s="4">
        <f t="shared" si="8"/>
        <v>29</v>
      </c>
      <c r="I60" s="1">
        <f t="shared" si="9"/>
        <v>3</v>
      </c>
      <c r="J60" s="3">
        <v>5</v>
      </c>
      <c r="K60" s="10">
        <f t="shared" si="10"/>
        <v>5</v>
      </c>
      <c r="L60" s="1">
        <f t="shared" si="11"/>
        <v>0</v>
      </c>
      <c r="M60" s="3">
        <v>0</v>
      </c>
      <c r="N60" s="14">
        <f t="shared" si="12"/>
        <v>0</v>
      </c>
      <c r="O60" s="15" t="s">
        <v>11</v>
      </c>
      <c r="P60">
        <f t="shared" si="1"/>
        <v>0</v>
      </c>
      <c r="Q60" s="19">
        <f t="shared" si="13"/>
        <v>0</v>
      </c>
      <c r="R60" t="str">
        <f t="shared" si="2"/>
        <v/>
      </c>
      <c r="S60" t="str">
        <f t="shared" si="3"/>
        <v/>
      </c>
      <c r="T60" s="46"/>
      <c r="U60" t="str">
        <f t="shared" si="4"/>
        <v/>
      </c>
      <c r="V60" s="17"/>
      <c r="W60" t="str">
        <f t="shared" si="5"/>
        <v/>
      </c>
      <c r="X60" s="46"/>
      <c r="Y60" t="b">
        <f t="shared" si="6"/>
        <v>0</v>
      </c>
      <c r="Z60" s="49"/>
    </row>
    <row r="61" spans="1:26">
      <c r="A61" s="17">
        <v>1</v>
      </c>
      <c r="B61" s="31">
        <f t="shared" si="16"/>
        <v>43918.75</v>
      </c>
      <c r="C61" s="93">
        <f t="shared" si="14"/>
        <v>4</v>
      </c>
      <c r="D61" s="23">
        <v>38</v>
      </c>
      <c r="E61" s="24">
        <f t="shared" si="15"/>
        <v>38</v>
      </c>
      <c r="F61" s="94" t="str">
        <f t="shared" si="0"/>
        <v/>
      </c>
      <c r="G61" s="1">
        <f t="shared" si="7"/>
        <v>2</v>
      </c>
      <c r="H61" s="4">
        <f t="shared" si="8"/>
        <v>31</v>
      </c>
      <c r="I61" s="1">
        <f t="shared" si="9"/>
        <v>2</v>
      </c>
      <c r="J61" s="3">
        <v>7</v>
      </c>
      <c r="K61" s="10">
        <f t="shared" si="10"/>
        <v>7</v>
      </c>
      <c r="L61" s="1">
        <f t="shared" si="11"/>
        <v>0</v>
      </c>
      <c r="M61" s="3">
        <v>0</v>
      </c>
      <c r="N61" s="14">
        <f t="shared" si="12"/>
        <v>0</v>
      </c>
      <c r="O61" s="15" t="s">
        <v>11</v>
      </c>
      <c r="P61">
        <f t="shared" si="1"/>
        <v>0.12903382738804065</v>
      </c>
      <c r="Q61" s="19">
        <f t="shared" si="13"/>
        <v>0.12903382738804065</v>
      </c>
      <c r="R61" t="str">
        <f t="shared" si="2"/>
        <v/>
      </c>
      <c r="S61" t="str">
        <f t="shared" si="3"/>
        <v/>
      </c>
      <c r="T61" s="46"/>
      <c r="U61" t="str">
        <f t="shared" si="4"/>
        <v/>
      </c>
      <c r="V61" s="17"/>
      <c r="W61" t="str">
        <f t="shared" si="5"/>
        <v/>
      </c>
      <c r="X61" s="46"/>
      <c r="Y61" t="b">
        <f t="shared" si="6"/>
        <v>0</v>
      </c>
      <c r="Z61" s="49"/>
    </row>
    <row r="62" spans="1:26">
      <c r="A62" s="17">
        <v>1</v>
      </c>
      <c r="B62" s="31">
        <f t="shared" si="16"/>
        <v>43919.75</v>
      </c>
      <c r="C62" s="93">
        <f t="shared" si="14"/>
        <v>0</v>
      </c>
      <c r="D62" s="23">
        <v>38</v>
      </c>
      <c r="E62" s="24">
        <f t="shared" si="15"/>
        <v>38</v>
      </c>
      <c r="F62" s="94" t="str">
        <f t="shared" si="0"/>
        <v/>
      </c>
      <c r="G62" s="1">
        <f t="shared" si="7"/>
        <v>-8</v>
      </c>
      <c r="H62" s="4">
        <f t="shared" si="8"/>
        <v>23</v>
      </c>
      <c r="I62" s="1">
        <f t="shared" si="9"/>
        <v>8</v>
      </c>
      <c r="J62" s="3">
        <v>15</v>
      </c>
      <c r="K62" s="10">
        <f t="shared" si="10"/>
        <v>15</v>
      </c>
      <c r="L62" s="1">
        <f t="shared" si="11"/>
        <v>0</v>
      </c>
      <c r="M62" s="3">
        <v>0</v>
      </c>
      <c r="N62" s="14">
        <f t="shared" si="12"/>
        <v>0</v>
      </c>
      <c r="O62" s="15" t="s">
        <v>11</v>
      </c>
      <c r="P62">
        <f t="shared" si="1"/>
        <v>0</v>
      </c>
      <c r="Q62" s="19">
        <f t="shared" si="13"/>
        <v>0</v>
      </c>
      <c r="R62" t="str">
        <f t="shared" si="2"/>
        <v/>
      </c>
      <c r="S62" t="str">
        <f t="shared" si="3"/>
        <v/>
      </c>
      <c r="T62" s="46"/>
      <c r="U62" t="str">
        <f t="shared" si="4"/>
        <v/>
      </c>
      <c r="V62" s="17"/>
      <c r="W62" t="str">
        <f t="shared" si="5"/>
        <v/>
      </c>
      <c r="X62" s="46"/>
      <c r="Y62" t="b">
        <f t="shared" si="6"/>
        <v>0</v>
      </c>
      <c r="Z62" s="49"/>
    </row>
    <row r="63" spans="1:26">
      <c r="A63" s="17">
        <v>1</v>
      </c>
      <c r="B63" s="31">
        <f t="shared" si="16"/>
        <v>43920.75</v>
      </c>
      <c r="C63" s="93">
        <f t="shared" si="14"/>
        <v>4</v>
      </c>
      <c r="D63" s="23">
        <v>42</v>
      </c>
      <c r="E63" s="24">
        <f t="shared" si="15"/>
        <v>42</v>
      </c>
      <c r="F63" s="94" t="str">
        <f t="shared" si="0"/>
        <v/>
      </c>
      <c r="G63" s="1">
        <f t="shared" si="7"/>
        <v>3</v>
      </c>
      <c r="H63" s="4">
        <f t="shared" si="8"/>
        <v>26</v>
      </c>
      <c r="I63" s="1">
        <f t="shared" si="9"/>
        <v>0</v>
      </c>
      <c r="J63" s="3">
        <v>15</v>
      </c>
      <c r="K63" s="10">
        <f t="shared" si="10"/>
        <v>15</v>
      </c>
      <c r="L63" s="1">
        <f t="shared" si="11"/>
        <v>1</v>
      </c>
      <c r="M63" s="3">
        <v>1</v>
      </c>
      <c r="N63" s="14">
        <f t="shared" si="12"/>
        <v>1</v>
      </c>
      <c r="O63" s="15" t="s">
        <v>11</v>
      </c>
      <c r="P63">
        <f t="shared" si="1"/>
        <v>0.1538482219249441</v>
      </c>
      <c r="Q63" s="19">
        <f t="shared" si="13"/>
        <v>0.1538482219249441</v>
      </c>
      <c r="R63" t="str">
        <f t="shared" si="2"/>
        <v/>
      </c>
      <c r="S63" t="str">
        <f t="shared" si="3"/>
        <v/>
      </c>
      <c r="T63" s="46"/>
      <c r="U63" t="str">
        <f t="shared" si="4"/>
        <v/>
      </c>
      <c r="V63" s="17"/>
      <c r="W63" t="str">
        <f t="shared" si="5"/>
        <v/>
      </c>
      <c r="X63" s="46"/>
      <c r="Y63" t="b">
        <f t="shared" si="6"/>
        <v>0</v>
      </c>
      <c r="Z63" s="49"/>
    </row>
    <row r="64" spans="1:26">
      <c r="A64" s="17">
        <v>1</v>
      </c>
      <c r="B64" s="31">
        <f t="shared" si="16"/>
        <v>43921.75</v>
      </c>
      <c r="C64" s="93">
        <f t="shared" si="14"/>
        <v>5</v>
      </c>
      <c r="D64" s="23">
        <v>47</v>
      </c>
      <c r="E64" s="24">
        <f t="shared" si="15"/>
        <v>47</v>
      </c>
      <c r="F64" s="94" t="str">
        <f t="shared" si="0"/>
        <v/>
      </c>
      <c r="G64" s="1">
        <f t="shared" si="7"/>
        <v>5</v>
      </c>
      <c r="H64" s="4">
        <f t="shared" si="8"/>
        <v>31</v>
      </c>
      <c r="I64" s="1">
        <f t="shared" si="9"/>
        <v>0</v>
      </c>
      <c r="J64" s="3">
        <v>15</v>
      </c>
      <c r="K64" s="10">
        <f t="shared" si="10"/>
        <v>15</v>
      </c>
      <c r="L64" s="1">
        <f t="shared" si="11"/>
        <v>0</v>
      </c>
      <c r="M64" s="3">
        <v>1</v>
      </c>
      <c r="N64" s="14">
        <f t="shared" si="12"/>
        <v>1</v>
      </c>
      <c r="O64" s="15" t="s">
        <v>11</v>
      </c>
      <c r="P64">
        <f t="shared" si="1"/>
        <v>0.16129274884439898</v>
      </c>
      <c r="Q64" s="19">
        <f t="shared" si="13"/>
        <v>0.16129274884439898</v>
      </c>
      <c r="R64" t="str">
        <f t="shared" si="2"/>
        <v/>
      </c>
      <c r="S64" t="str">
        <f t="shared" si="3"/>
        <v/>
      </c>
      <c r="T64" s="46"/>
      <c r="U64" t="str">
        <f t="shared" si="4"/>
        <v/>
      </c>
      <c r="V64" s="17"/>
      <c r="W64" t="str">
        <f t="shared" si="5"/>
        <v/>
      </c>
      <c r="X64" s="46"/>
      <c r="Y64" t="b">
        <f t="shared" si="6"/>
        <v>0</v>
      </c>
      <c r="Z64" s="49"/>
    </row>
    <row r="65" spans="1:26">
      <c r="A65" s="17">
        <v>1</v>
      </c>
      <c r="B65" s="31">
        <f t="shared" si="16"/>
        <v>43922.75</v>
      </c>
      <c r="C65" s="93">
        <f t="shared" si="14"/>
        <v>2</v>
      </c>
      <c r="D65" s="23">
        <v>49</v>
      </c>
      <c r="E65" s="24">
        <f t="shared" si="15"/>
        <v>49</v>
      </c>
      <c r="F65" s="94" t="str">
        <f t="shared" si="0"/>
        <v/>
      </c>
      <c r="G65" s="1">
        <f t="shared" si="7"/>
        <v>1</v>
      </c>
      <c r="H65" s="4">
        <f t="shared" si="8"/>
        <v>32</v>
      </c>
      <c r="I65" s="1">
        <f t="shared" si="9"/>
        <v>1</v>
      </c>
      <c r="J65" s="3">
        <v>16</v>
      </c>
      <c r="K65" s="10">
        <f t="shared" si="10"/>
        <v>16</v>
      </c>
      <c r="L65" s="1">
        <f t="shared" si="11"/>
        <v>0</v>
      </c>
      <c r="M65" s="3">
        <v>1</v>
      </c>
      <c r="N65" s="14">
        <f t="shared" si="12"/>
        <v>1</v>
      </c>
      <c r="O65" s="15" t="s">
        <v>11</v>
      </c>
      <c r="P65">
        <f t="shared" si="1"/>
        <v>6.2500980185372659E-2</v>
      </c>
      <c r="Q65" s="19">
        <f t="shared" si="13"/>
        <v>6.2500980185372659E-2</v>
      </c>
      <c r="R65" t="str">
        <f t="shared" si="2"/>
        <v/>
      </c>
      <c r="S65" t="str">
        <f t="shared" si="3"/>
        <v/>
      </c>
      <c r="T65" s="46"/>
      <c r="U65" t="str">
        <f t="shared" si="4"/>
        <v/>
      </c>
      <c r="V65" s="17"/>
      <c r="W65" t="str">
        <f t="shared" si="5"/>
        <v/>
      </c>
      <c r="X65" s="46"/>
      <c r="Y65" t="b">
        <f t="shared" si="6"/>
        <v>0</v>
      </c>
      <c r="Z65" s="49"/>
    </row>
    <row r="66" spans="1:26">
      <c r="A66" s="17">
        <v>1</v>
      </c>
      <c r="B66" s="31">
        <f t="shared" si="16"/>
        <v>43923.75</v>
      </c>
      <c r="C66" s="93">
        <f t="shared" si="14"/>
        <v>11</v>
      </c>
      <c r="D66" s="23">
        <v>60</v>
      </c>
      <c r="E66" s="24">
        <f t="shared" si="15"/>
        <v>60</v>
      </c>
      <c r="F66" s="94" t="str">
        <f t="shared" si="0"/>
        <v/>
      </c>
      <c r="G66" s="1">
        <f t="shared" si="7"/>
        <v>9</v>
      </c>
      <c r="H66" s="4">
        <f t="shared" si="8"/>
        <v>41</v>
      </c>
      <c r="I66" s="1">
        <f t="shared" si="9"/>
        <v>2</v>
      </c>
      <c r="J66" s="3">
        <v>18</v>
      </c>
      <c r="K66" s="10">
        <f t="shared" si="10"/>
        <v>18</v>
      </c>
      <c r="L66" s="1">
        <f t="shared" si="11"/>
        <v>0</v>
      </c>
      <c r="M66" s="3">
        <v>1</v>
      </c>
      <c r="N66" s="14">
        <f t="shared" si="12"/>
        <v>1</v>
      </c>
      <c r="O66" s="15" t="s">
        <v>11</v>
      </c>
      <c r="P66">
        <f t="shared" si="1"/>
        <v>0.26829783513886357</v>
      </c>
      <c r="Q66" s="19">
        <f t="shared" si="13"/>
        <v>0.26829783513886357</v>
      </c>
      <c r="R66" t="str">
        <f t="shared" si="2"/>
        <v/>
      </c>
      <c r="S66" t="str">
        <f t="shared" si="3"/>
        <v/>
      </c>
      <c r="T66" s="46"/>
      <c r="U66" t="str">
        <f t="shared" si="4"/>
        <v/>
      </c>
      <c r="V66" s="17"/>
      <c r="W66" t="str">
        <f t="shared" si="5"/>
        <v/>
      </c>
      <c r="X66" s="46"/>
      <c r="Y66" t="b">
        <f t="shared" si="6"/>
        <v>0</v>
      </c>
      <c r="Z66" s="49"/>
    </row>
    <row r="67" spans="1:26">
      <c r="A67" s="17">
        <v>1</v>
      </c>
      <c r="B67" s="31">
        <f t="shared" si="16"/>
        <v>43924.75</v>
      </c>
      <c r="C67" s="93">
        <f t="shared" si="14"/>
        <v>9</v>
      </c>
      <c r="D67" s="23">
        <v>69</v>
      </c>
      <c r="E67" s="24">
        <f t="shared" si="15"/>
        <v>69</v>
      </c>
      <c r="F67" s="94" t="str">
        <f t="shared" si="0"/>
        <v/>
      </c>
      <c r="G67" s="1">
        <f t="shared" si="7"/>
        <v>8</v>
      </c>
      <c r="H67" s="4">
        <f t="shared" si="8"/>
        <v>49</v>
      </c>
      <c r="I67" s="1">
        <f t="shared" si="9"/>
        <v>0</v>
      </c>
      <c r="J67" s="3">
        <v>18</v>
      </c>
      <c r="K67" s="10">
        <f t="shared" si="10"/>
        <v>18</v>
      </c>
      <c r="L67" s="1">
        <f t="shared" si="11"/>
        <v>1</v>
      </c>
      <c r="M67" s="3">
        <v>2</v>
      </c>
      <c r="N67" s="14">
        <f t="shared" si="12"/>
        <v>2</v>
      </c>
      <c r="O67" s="15" t="s">
        <v>11</v>
      </c>
      <c r="P67">
        <f t="shared" si="1"/>
        <v>0.18367752569104762</v>
      </c>
      <c r="Q67" s="19">
        <f t="shared" si="13"/>
        <v>0.18367752569104762</v>
      </c>
      <c r="R67" t="str">
        <f t="shared" si="2"/>
        <v/>
      </c>
      <c r="S67" t="str">
        <f t="shared" si="3"/>
        <v/>
      </c>
      <c r="T67" s="46"/>
      <c r="U67" t="str">
        <f t="shared" si="4"/>
        <v/>
      </c>
      <c r="V67" s="17"/>
      <c r="W67" t="str">
        <f t="shared" si="5"/>
        <v/>
      </c>
      <c r="X67" s="46"/>
      <c r="Y67" t="b">
        <f t="shared" si="6"/>
        <v>0</v>
      </c>
      <c r="Z67" s="50"/>
    </row>
    <row r="68" spans="1:26">
      <c r="A68" s="17">
        <v>1</v>
      </c>
      <c r="B68" s="31">
        <f t="shared" si="16"/>
        <v>43925.75</v>
      </c>
      <c r="C68" s="93">
        <f t="shared" si="14"/>
        <v>12</v>
      </c>
      <c r="D68" s="23">
        <v>81</v>
      </c>
      <c r="E68" s="24">
        <f t="shared" si="15"/>
        <v>81</v>
      </c>
      <c r="F68" s="94" t="str">
        <f t="shared" si="0"/>
        <v/>
      </c>
      <c r="G68" s="1">
        <f t="shared" si="7"/>
        <v>12</v>
      </c>
      <c r="H68" s="4">
        <f t="shared" si="8"/>
        <v>61</v>
      </c>
      <c r="I68" s="1">
        <f t="shared" si="9"/>
        <v>0</v>
      </c>
      <c r="J68" s="3">
        <v>18</v>
      </c>
      <c r="K68" s="10">
        <f t="shared" si="10"/>
        <v>18</v>
      </c>
      <c r="L68" s="1">
        <f t="shared" si="11"/>
        <v>0</v>
      </c>
      <c r="M68" s="3">
        <v>2</v>
      </c>
      <c r="N68" s="14">
        <f t="shared" si="12"/>
        <v>2</v>
      </c>
      <c r="O68" s="15" t="s">
        <v>11</v>
      </c>
      <c r="P68">
        <f t="shared" si="1"/>
        <v>0.19672641150854589</v>
      </c>
      <c r="Q68" s="19">
        <f t="shared" si="13"/>
        <v>0.19672641150854589</v>
      </c>
      <c r="R68" t="str">
        <f t="shared" si="2"/>
        <v/>
      </c>
      <c r="S68" t="str">
        <f t="shared" si="3"/>
        <v/>
      </c>
      <c r="T68" s="46"/>
      <c r="U68" t="str">
        <f t="shared" si="4"/>
        <v/>
      </c>
      <c r="V68" s="17"/>
      <c r="W68" t="str">
        <f t="shared" si="5"/>
        <v/>
      </c>
      <c r="X68" s="46"/>
      <c r="Y68" t="b">
        <f t="shared" si="6"/>
        <v>0</v>
      </c>
      <c r="Z68" s="50"/>
    </row>
    <row r="69" spans="1:26">
      <c r="A69" s="17">
        <v>1</v>
      </c>
      <c r="B69" s="31">
        <f t="shared" si="16"/>
        <v>43926.75</v>
      </c>
      <c r="C69" s="93">
        <f t="shared" si="14"/>
        <v>18</v>
      </c>
      <c r="D69" s="23">
        <v>99</v>
      </c>
      <c r="E69" s="24">
        <f t="shared" si="15"/>
        <v>99</v>
      </c>
      <c r="F69" s="94" t="str">
        <f t="shared" si="0"/>
        <v/>
      </c>
      <c r="G69" s="1">
        <f t="shared" si="7"/>
        <v>13</v>
      </c>
      <c r="H69" s="4">
        <f t="shared" si="8"/>
        <v>74</v>
      </c>
      <c r="I69" s="1">
        <f t="shared" si="9"/>
        <v>2</v>
      </c>
      <c r="J69" s="3">
        <v>20</v>
      </c>
      <c r="K69" s="10">
        <f t="shared" si="10"/>
        <v>20</v>
      </c>
      <c r="L69" s="1">
        <f t="shared" si="11"/>
        <v>3</v>
      </c>
      <c r="M69" s="3">
        <v>5</v>
      </c>
      <c r="N69" s="14">
        <f t="shared" si="12"/>
        <v>5</v>
      </c>
      <c r="O69" s="15" t="s">
        <v>11</v>
      </c>
      <c r="P69">
        <f t="shared" si="1"/>
        <v>0.2432509507701571</v>
      </c>
      <c r="Q69" s="19">
        <f t="shared" si="13"/>
        <v>0.2432509507701571</v>
      </c>
      <c r="R69" t="str">
        <f>IF(T69="","",IF(Y69,"",IF(O69="","",P69)))</f>
        <v/>
      </c>
      <c r="S69" t="str">
        <f t="shared" si="3"/>
        <v/>
      </c>
      <c r="T69" s="46"/>
      <c r="U69" t="str">
        <f t="shared" si="4"/>
        <v/>
      </c>
      <c r="V69" s="17"/>
      <c r="W69" t="str">
        <f t="shared" si="5"/>
        <v/>
      </c>
      <c r="X69" s="46"/>
      <c r="Y69" t="b">
        <f t="shared" si="6"/>
        <v>0</v>
      </c>
      <c r="Z69" s="50"/>
    </row>
    <row r="70" spans="1:26">
      <c r="A70" s="17">
        <v>1</v>
      </c>
      <c r="B70" s="31">
        <f t="shared" si="16"/>
        <v>43927.75</v>
      </c>
      <c r="C70" s="93">
        <f t="shared" si="14"/>
        <v>41</v>
      </c>
      <c r="D70" s="23">
        <v>140</v>
      </c>
      <c r="E70" s="24">
        <f t="shared" si="15"/>
        <v>140</v>
      </c>
      <c r="F70" s="94" t="str">
        <f t="shared" si="0"/>
        <v/>
      </c>
      <c r="G70" s="1">
        <f t="shared" si="7"/>
        <v>36</v>
      </c>
      <c r="H70" s="4">
        <f t="shared" si="8"/>
        <v>110</v>
      </c>
      <c r="I70" s="1">
        <f t="shared" si="9"/>
        <v>5</v>
      </c>
      <c r="J70" s="3">
        <v>25</v>
      </c>
      <c r="K70" s="10">
        <f t="shared" si="10"/>
        <v>25</v>
      </c>
      <c r="L70" s="1">
        <f t="shared" si="11"/>
        <v>0</v>
      </c>
      <c r="M70" s="3">
        <v>5</v>
      </c>
      <c r="N70" s="14">
        <f>IF(Y70,N69+L70,M70)</f>
        <v>5</v>
      </c>
      <c r="O70" s="15" t="s">
        <v>11</v>
      </c>
      <c r="P70">
        <f t="shared" si="1"/>
        <v>0.37274397455409758</v>
      </c>
      <c r="Q70" s="19">
        <f t="shared" si="13"/>
        <v>0.37274397455409758</v>
      </c>
      <c r="R70" t="str">
        <f t="shared" si="2"/>
        <v/>
      </c>
      <c r="S70" t="str">
        <f t="shared" si="3"/>
        <v/>
      </c>
      <c r="T70" s="46"/>
      <c r="U70" t="str">
        <f t="shared" si="4"/>
        <v/>
      </c>
      <c r="V70" s="17"/>
      <c r="W70" t="str">
        <f t="shared" si="5"/>
        <v/>
      </c>
      <c r="X70" s="46"/>
      <c r="Y70" t="b">
        <f t="shared" si="6"/>
        <v>0</v>
      </c>
      <c r="Z70" s="50"/>
    </row>
    <row r="71" spans="1:26">
      <c r="A71" s="17">
        <v>1</v>
      </c>
      <c r="B71" s="31">
        <f t="shared" si="16"/>
        <v>43928.75</v>
      </c>
      <c r="C71" s="93">
        <f t="shared" si="14"/>
        <v>10</v>
      </c>
      <c r="D71" s="23">
        <v>150</v>
      </c>
      <c r="E71" s="24">
        <f t="shared" si="15"/>
        <v>150</v>
      </c>
      <c r="F71" s="94" t="str">
        <f t="shared" si="0"/>
        <v/>
      </c>
      <c r="G71" s="1">
        <f t="shared" si="7"/>
        <v>7</v>
      </c>
      <c r="H71" s="4">
        <f t="shared" si="8"/>
        <v>117</v>
      </c>
      <c r="I71" s="1">
        <f t="shared" si="9"/>
        <v>0</v>
      </c>
      <c r="J71" s="3">
        <v>25</v>
      </c>
      <c r="K71" s="10">
        <f t="shared" si="10"/>
        <v>25</v>
      </c>
      <c r="L71" s="1">
        <f t="shared" si="11"/>
        <v>3</v>
      </c>
      <c r="M71" s="3">
        <v>8</v>
      </c>
      <c r="N71" s="14">
        <f t="shared" si="12"/>
        <v>8</v>
      </c>
      <c r="O71" s="15" t="s">
        <v>11</v>
      </c>
      <c r="P71">
        <f t="shared" si="1"/>
        <v>8.5474188942861046E-2</v>
      </c>
      <c r="Q71" s="19">
        <f t="shared" si="13"/>
        <v>8.5474188942861046E-2</v>
      </c>
      <c r="R71" t="str">
        <f t="shared" si="2"/>
        <v/>
      </c>
      <c r="S71" t="str">
        <f t="shared" si="3"/>
        <v/>
      </c>
      <c r="T71" s="46"/>
      <c r="U71" t="str">
        <f t="shared" si="4"/>
        <v/>
      </c>
      <c r="V71" s="17"/>
      <c r="W71" t="str">
        <f t="shared" si="5"/>
        <v/>
      </c>
      <c r="X71" s="46"/>
      <c r="Y71" t="b">
        <f t="shared" si="6"/>
        <v>0</v>
      </c>
      <c r="Z71" s="50"/>
    </row>
    <row r="72" spans="1:26">
      <c r="A72" s="17">
        <v>1</v>
      </c>
      <c r="B72" s="31">
        <f t="shared" si="16"/>
        <v>43929.75</v>
      </c>
      <c r="C72" s="93">
        <f t="shared" si="14"/>
        <v>38</v>
      </c>
      <c r="D72" s="23">
        <v>188</v>
      </c>
      <c r="E72" s="24">
        <f t="shared" si="15"/>
        <v>188</v>
      </c>
      <c r="F72" s="94" t="str">
        <f t="shared" si="0"/>
        <v/>
      </c>
      <c r="G72" s="1">
        <f t="shared" si="7"/>
        <v>36</v>
      </c>
      <c r="H72" s="4">
        <f t="shared" si="8"/>
        <v>153</v>
      </c>
      <c r="I72" s="1">
        <f t="shared" si="9"/>
        <v>0</v>
      </c>
      <c r="J72" s="3">
        <v>25</v>
      </c>
      <c r="K72" s="10">
        <f t="shared" si="10"/>
        <v>25</v>
      </c>
      <c r="L72" s="1">
        <f t="shared" si="11"/>
        <v>2</v>
      </c>
      <c r="M72" s="3">
        <v>10</v>
      </c>
      <c r="N72" s="14">
        <f t="shared" si="12"/>
        <v>10</v>
      </c>
      <c r="O72" s="15" t="s">
        <v>11</v>
      </c>
      <c r="P72">
        <f t="shared" si="1"/>
        <v>0.24838095826243831</v>
      </c>
      <c r="Q72" s="19">
        <f t="shared" si="13"/>
        <v>0.24838095826243831</v>
      </c>
      <c r="R72" t="str">
        <f t="shared" si="2"/>
        <v/>
      </c>
      <c r="S72" t="str">
        <f t="shared" si="3"/>
        <v/>
      </c>
      <c r="T72" s="46"/>
      <c r="U72" t="str">
        <f t="shared" si="4"/>
        <v/>
      </c>
      <c r="V72" s="17"/>
      <c r="W72" t="str">
        <f t="shared" si="5"/>
        <v/>
      </c>
      <c r="X72" s="46"/>
      <c r="Y72" t="b">
        <f t="shared" si="6"/>
        <v>0</v>
      </c>
      <c r="Z72" s="50"/>
    </row>
    <row r="73" spans="1:26">
      <c r="A73" s="17">
        <v>1</v>
      </c>
      <c r="B73" s="31">
        <f t="shared" si="16"/>
        <v>43930.75</v>
      </c>
      <c r="C73" s="93">
        <f t="shared" si="14"/>
        <v>18</v>
      </c>
      <c r="D73" s="23">
        <v>206</v>
      </c>
      <c r="E73" s="24">
        <f t="shared" si="15"/>
        <v>206</v>
      </c>
      <c r="F73" s="94" t="str">
        <f t="shared" si="0"/>
        <v/>
      </c>
      <c r="G73" s="1">
        <f t="shared" si="7"/>
        <v>4</v>
      </c>
      <c r="H73" s="4">
        <f t="shared" si="8"/>
        <v>157</v>
      </c>
      <c r="I73" s="1">
        <f t="shared" si="9"/>
        <v>0</v>
      </c>
      <c r="J73" s="3">
        <v>25</v>
      </c>
      <c r="K73" s="10">
        <f t="shared" si="10"/>
        <v>25</v>
      </c>
      <c r="L73" s="1">
        <f t="shared" si="11"/>
        <v>14</v>
      </c>
      <c r="M73" s="3">
        <v>24</v>
      </c>
      <c r="N73" s="14">
        <f t="shared" si="12"/>
        <v>24</v>
      </c>
      <c r="O73" s="15" t="s">
        <v>11</v>
      </c>
      <c r="P73">
        <f t="shared" si="1"/>
        <v>0.11465724104511464</v>
      </c>
      <c r="Q73" s="19">
        <f t="shared" si="13"/>
        <v>0.11465724104511464</v>
      </c>
      <c r="R73" t="str">
        <f t="shared" si="2"/>
        <v/>
      </c>
      <c r="S73" t="str">
        <f t="shared" si="3"/>
        <v/>
      </c>
      <c r="T73" s="46"/>
      <c r="U73" t="str">
        <f t="shared" si="4"/>
        <v/>
      </c>
      <c r="V73" s="46"/>
      <c r="W73" t="str">
        <f t="shared" si="5"/>
        <v/>
      </c>
      <c r="X73" s="46"/>
      <c r="Y73" t="b">
        <f t="shared" si="6"/>
        <v>0</v>
      </c>
      <c r="Z73" s="50"/>
    </row>
    <row r="74" spans="1:26">
      <c r="A74" s="17">
        <v>1</v>
      </c>
      <c r="B74" s="31">
        <f t="shared" si="16"/>
        <v>43931.75</v>
      </c>
      <c r="C74" s="93">
        <f t="shared" si="14"/>
        <v>42</v>
      </c>
      <c r="D74" s="23">
        <v>248</v>
      </c>
      <c r="E74" s="24">
        <f t="shared" si="15"/>
        <v>248</v>
      </c>
      <c r="F74" s="94" t="str">
        <f t="shared" si="0"/>
        <v/>
      </c>
      <c r="G74" s="1">
        <f t="shared" si="7"/>
        <v>38</v>
      </c>
      <c r="H74" s="4">
        <f t="shared" si="8"/>
        <v>195</v>
      </c>
      <c r="I74" s="1">
        <f t="shared" si="9"/>
        <v>3</v>
      </c>
      <c r="J74" s="3">
        <v>28</v>
      </c>
      <c r="K74" s="10">
        <f t="shared" si="10"/>
        <v>28</v>
      </c>
      <c r="L74" s="1">
        <f t="shared" si="11"/>
        <v>1</v>
      </c>
      <c r="M74" s="3">
        <v>25</v>
      </c>
      <c r="N74" s="14">
        <f t="shared" si="12"/>
        <v>25</v>
      </c>
      <c r="O74" s="15" t="s">
        <v>11</v>
      </c>
      <c r="P74">
        <f t="shared" si="1"/>
        <v>0.2154017126298759</v>
      </c>
      <c r="Q74" s="19">
        <f t="shared" si="13"/>
        <v>0.2154017126298759</v>
      </c>
      <c r="R74" t="str">
        <f t="shared" si="2"/>
        <v/>
      </c>
      <c r="S74" t="str">
        <f t="shared" si="3"/>
        <v/>
      </c>
      <c r="T74" s="46"/>
      <c r="U74" t="str">
        <f t="shared" si="4"/>
        <v/>
      </c>
      <c r="V74" s="46"/>
      <c r="W74" t="str">
        <f t="shared" si="5"/>
        <v/>
      </c>
      <c r="X74" s="46"/>
      <c r="Y74" t="b">
        <f t="shared" si="6"/>
        <v>0</v>
      </c>
      <c r="Z74" s="50"/>
    </row>
    <row r="75" spans="1:26">
      <c r="A75" s="17">
        <v>1</v>
      </c>
      <c r="B75" s="31">
        <f t="shared" si="16"/>
        <v>43932.75</v>
      </c>
      <c r="C75" s="93">
        <f t="shared" si="14"/>
        <v>9</v>
      </c>
      <c r="D75" s="23">
        <v>257</v>
      </c>
      <c r="E75" s="24">
        <f t="shared" si="15"/>
        <v>257</v>
      </c>
      <c r="F75" s="94" t="str">
        <f t="shared" si="0"/>
        <v/>
      </c>
      <c r="G75" s="1">
        <f t="shared" si="7"/>
        <v>3</v>
      </c>
      <c r="H75" s="4">
        <f t="shared" si="8"/>
        <v>198</v>
      </c>
      <c r="I75" s="1">
        <f t="shared" si="9"/>
        <v>4</v>
      </c>
      <c r="J75" s="3">
        <v>32</v>
      </c>
      <c r="K75" s="10">
        <f t="shared" si="10"/>
        <v>32</v>
      </c>
      <c r="L75" s="1">
        <f t="shared" si="11"/>
        <v>2</v>
      </c>
      <c r="M75" s="3">
        <v>27</v>
      </c>
      <c r="N75" s="14">
        <f t="shared" si="12"/>
        <v>27</v>
      </c>
      <c r="O75" s="15" t="s">
        <v>11</v>
      </c>
      <c r="P75">
        <f t="shared" si="1"/>
        <v>4.5458284592386398E-2</v>
      </c>
      <c r="Q75" s="19">
        <f t="shared" si="13"/>
        <v>4.5458284592386398E-2</v>
      </c>
      <c r="R75" t="str">
        <f t="shared" si="2"/>
        <v/>
      </c>
      <c r="S75" t="str">
        <f t="shared" si="3"/>
        <v/>
      </c>
      <c r="T75" s="46"/>
      <c r="U75" t="str">
        <f t="shared" si="4"/>
        <v/>
      </c>
      <c r="V75" s="46"/>
      <c r="W75" t="str">
        <f t="shared" si="5"/>
        <v/>
      </c>
      <c r="X75" s="46"/>
      <c r="Y75" t="b">
        <f t="shared" si="6"/>
        <v>0</v>
      </c>
      <c r="Z75" s="50"/>
    </row>
    <row r="76" spans="1:26">
      <c r="A76" s="17">
        <v>1</v>
      </c>
      <c r="B76" s="31">
        <f t="shared" si="16"/>
        <v>43933.75</v>
      </c>
      <c r="C76" s="93">
        <f t="shared" si="14"/>
        <v>6</v>
      </c>
      <c r="D76" s="23">
        <v>263</v>
      </c>
      <c r="E76" s="24">
        <f t="shared" si="15"/>
        <v>263</v>
      </c>
      <c r="F76" s="94" t="str">
        <f t="shared" si="0"/>
        <v/>
      </c>
      <c r="G76" s="1">
        <f t="shared" si="7"/>
        <v>-1</v>
      </c>
      <c r="H76" s="4">
        <f t="shared" si="8"/>
        <v>197</v>
      </c>
      <c r="I76" s="1">
        <f t="shared" si="9"/>
        <v>4</v>
      </c>
      <c r="J76" s="3">
        <v>36</v>
      </c>
      <c r="K76" s="10">
        <f t="shared" si="10"/>
        <v>36</v>
      </c>
      <c r="L76" s="1">
        <f t="shared" si="11"/>
        <v>3</v>
      </c>
      <c r="M76" s="3">
        <v>30</v>
      </c>
      <c r="N76" s="14">
        <f t="shared" si="12"/>
        <v>30</v>
      </c>
      <c r="O76" s="15" t="s">
        <v>11</v>
      </c>
      <c r="P76">
        <f t="shared" si="1"/>
        <v>3.0459416701072148E-2</v>
      </c>
      <c r="Q76" s="19">
        <f t="shared" si="13"/>
        <v>3.0459416701072148E-2</v>
      </c>
      <c r="R76" t="str">
        <f t="shared" si="2"/>
        <v/>
      </c>
      <c r="S76" t="str">
        <f t="shared" si="3"/>
        <v/>
      </c>
      <c r="T76" s="46"/>
      <c r="U76" t="str">
        <f t="shared" si="4"/>
        <v/>
      </c>
      <c r="V76" s="46"/>
      <c r="W76" t="str">
        <f t="shared" si="5"/>
        <v/>
      </c>
      <c r="X76" s="46"/>
      <c r="Y76" t="b">
        <f t="shared" si="6"/>
        <v>0</v>
      </c>
      <c r="Z76" s="50"/>
    </row>
    <row r="77" spans="1:26">
      <c r="A77" s="17">
        <v>1</v>
      </c>
      <c r="B77" s="31">
        <f t="shared" si="16"/>
        <v>43934.75</v>
      </c>
      <c r="C77" s="93">
        <f t="shared" si="14"/>
        <v>45</v>
      </c>
      <c r="D77" s="23">
        <v>308</v>
      </c>
      <c r="E77" s="24">
        <f t="shared" si="15"/>
        <v>308</v>
      </c>
      <c r="F77" s="94" t="str">
        <f t="shared" si="0"/>
        <v/>
      </c>
      <c r="G77" s="1">
        <f t="shared" si="7"/>
        <v>43</v>
      </c>
      <c r="H77" s="4">
        <f t="shared" si="8"/>
        <v>240</v>
      </c>
      <c r="I77" s="1">
        <f t="shared" si="9"/>
        <v>1</v>
      </c>
      <c r="J77" s="3">
        <v>37</v>
      </c>
      <c r="K77" s="10">
        <f t="shared" si="10"/>
        <v>37</v>
      </c>
      <c r="L77" s="1">
        <f t="shared" si="11"/>
        <v>1</v>
      </c>
      <c r="M77" s="3">
        <v>31</v>
      </c>
      <c r="N77" s="14">
        <f t="shared" si="12"/>
        <v>31</v>
      </c>
      <c r="O77" s="15" t="s">
        <v>11</v>
      </c>
      <c r="P77">
        <f t="shared" si="1"/>
        <v>0.18751848502792759</v>
      </c>
      <c r="Q77" s="19">
        <f t="shared" si="13"/>
        <v>0.18751848502792759</v>
      </c>
      <c r="R77" t="str">
        <f t="shared" si="2"/>
        <v/>
      </c>
      <c r="S77" t="str">
        <f t="shared" si="3"/>
        <v/>
      </c>
      <c r="T77" s="46"/>
      <c r="U77" t="str">
        <f t="shared" si="4"/>
        <v/>
      </c>
      <c r="V77" s="46"/>
      <c r="W77" t="str">
        <f t="shared" si="5"/>
        <v/>
      </c>
      <c r="X77" s="46"/>
      <c r="Y77" t="b">
        <f t="shared" si="6"/>
        <v>0</v>
      </c>
      <c r="Z77" s="50"/>
    </row>
    <row r="78" spans="1:26">
      <c r="A78" s="17">
        <v>1</v>
      </c>
      <c r="B78" s="31">
        <f t="shared" si="16"/>
        <v>43935.75</v>
      </c>
      <c r="C78" s="93">
        <f t="shared" si="14"/>
        <v>43</v>
      </c>
      <c r="D78" s="23">
        <v>351</v>
      </c>
      <c r="E78" s="24">
        <f t="shared" si="15"/>
        <v>351</v>
      </c>
      <c r="F78" s="94" t="str">
        <f t="shared" si="0"/>
        <v/>
      </c>
      <c r="G78" s="1">
        <f t="shared" si="7"/>
        <v>37</v>
      </c>
      <c r="H78" s="4">
        <f t="shared" si="8"/>
        <v>277</v>
      </c>
      <c r="I78" s="1">
        <f t="shared" si="9"/>
        <v>2</v>
      </c>
      <c r="J78" s="3">
        <v>39</v>
      </c>
      <c r="K78" s="10">
        <f t="shared" si="10"/>
        <v>39</v>
      </c>
      <c r="L78" s="1">
        <f t="shared" si="11"/>
        <v>4</v>
      </c>
      <c r="M78" s="3">
        <v>35</v>
      </c>
      <c r="N78" s="14">
        <f t="shared" si="12"/>
        <v>35</v>
      </c>
      <c r="O78" s="15" t="s">
        <v>11</v>
      </c>
      <c r="P78">
        <f t="shared" si="1"/>
        <v>0.15525209798031309</v>
      </c>
      <c r="Q78" s="19">
        <f t="shared" si="13"/>
        <v>0.15525209798031309</v>
      </c>
      <c r="R78" t="str">
        <f t="shared" si="2"/>
        <v/>
      </c>
      <c r="S78" t="str">
        <f t="shared" si="3"/>
        <v/>
      </c>
      <c r="T78" s="46"/>
      <c r="U78" t="str">
        <f t="shared" si="4"/>
        <v/>
      </c>
      <c r="V78" s="56"/>
      <c r="W78" t="str">
        <f t="shared" si="5"/>
        <v/>
      </c>
      <c r="X78" s="56"/>
      <c r="Y78" t="b">
        <f t="shared" si="6"/>
        <v>0</v>
      </c>
      <c r="Z78" s="50"/>
    </row>
    <row r="79" spans="1:26">
      <c r="A79" s="17">
        <v>1</v>
      </c>
      <c r="B79" s="31">
        <f t="shared" si="16"/>
        <v>43936.75</v>
      </c>
      <c r="C79" s="93">
        <f t="shared" si="14"/>
        <v>56</v>
      </c>
      <c r="D79" s="23">
        <v>407</v>
      </c>
      <c r="E79" s="24">
        <f t="shared" si="15"/>
        <v>407</v>
      </c>
      <c r="F79" s="94" t="str">
        <f t="shared" si="0"/>
        <v/>
      </c>
      <c r="G79" s="1">
        <f t="shared" si="7"/>
        <v>48</v>
      </c>
      <c r="H79" s="4">
        <f t="shared" si="8"/>
        <v>325</v>
      </c>
      <c r="I79" s="1">
        <f t="shared" si="9"/>
        <v>2</v>
      </c>
      <c r="J79" s="3">
        <v>41</v>
      </c>
      <c r="K79" s="10">
        <f t="shared" si="10"/>
        <v>41</v>
      </c>
      <c r="L79" s="1">
        <f t="shared" si="11"/>
        <v>6</v>
      </c>
      <c r="M79" s="3">
        <v>41</v>
      </c>
      <c r="N79" s="14">
        <f t="shared" si="12"/>
        <v>41</v>
      </c>
      <c r="O79" s="15" t="s">
        <v>11</v>
      </c>
      <c r="P79">
        <f t="shared" si="1"/>
        <v>0.17233014047859899</v>
      </c>
      <c r="Q79" s="19">
        <f t="shared" si="13"/>
        <v>0.17233014047859899</v>
      </c>
      <c r="R79" t="str">
        <f t="shared" si="2"/>
        <v/>
      </c>
      <c r="S79" t="str">
        <f t="shared" si="3"/>
        <v/>
      </c>
      <c r="T79" s="46"/>
      <c r="U79" t="str">
        <f t="shared" si="4"/>
        <v/>
      </c>
      <c r="V79" s="58"/>
      <c r="W79" t="str">
        <f t="shared" si="5"/>
        <v/>
      </c>
      <c r="X79" s="58"/>
      <c r="Y79" t="b">
        <f t="shared" si="6"/>
        <v>0</v>
      </c>
      <c r="Z79" s="50"/>
    </row>
    <row r="80" spans="1:26">
      <c r="A80" s="17">
        <v>1</v>
      </c>
      <c r="B80" s="31">
        <f t="shared" si="16"/>
        <v>43937.75</v>
      </c>
      <c r="C80" s="93">
        <f t="shared" si="14"/>
        <v>66</v>
      </c>
      <c r="D80" s="23">
        <v>473</v>
      </c>
      <c r="E80" s="24">
        <f t="shared" si="15"/>
        <v>473</v>
      </c>
      <c r="F80" s="94" t="str">
        <f t="shared" si="0"/>
        <v/>
      </c>
      <c r="G80" s="1">
        <f t="shared" si="7"/>
        <v>62</v>
      </c>
      <c r="H80" s="4">
        <f t="shared" si="8"/>
        <v>387</v>
      </c>
      <c r="I80" s="1">
        <f t="shared" si="9"/>
        <v>0</v>
      </c>
      <c r="J80" s="3">
        <v>41</v>
      </c>
      <c r="K80" s="10">
        <f t="shared" si="10"/>
        <v>41</v>
      </c>
      <c r="L80" s="1">
        <f t="shared" si="11"/>
        <v>4</v>
      </c>
      <c r="M80" s="3">
        <v>45</v>
      </c>
      <c r="N80" s="14">
        <f t="shared" si="12"/>
        <v>45</v>
      </c>
      <c r="O80" s="15" t="s">
        <v>11</v>
      </c>
      <c r="P80">
        <f t="shared" si="1"/>
        <v>0.17056845737914278</v>
      </c>
      <c r="Q80" s="19">
        <f t="shared" si="13"/>
        <v>0.17056845737914278</v>
      </c>
      <c r="R80" t="str">
        <f t="shared" si="2"/>
        <v/>
      </c>
      <c r="S80" t="str">
        <f t="shared" si="3"/>
        <v/>
      </c>
      <c r="T80" s="46"/>
      <c r="U80" t="str">
        <f t="shared" si="4"/>
        <v/>
      </c>
      <c r="V80" s="58"/>
      <c r="W80" t="str">
        <f t="shared" si="5"/>
        <v/>
      </c>
      <c r="X80" s="58"/>
      <c r="Y80" t="b">
        <f t="shared" si="6"/>
        <v>0</v>
      </c>
      <c r="Z80" s="50"/>
    </row>
    <row r="81" spans="1:26">
      <c r="A81" s="17">
        <v>1</v>
      </c>
      <c r="B81" s="31">
        <f t="shared" si="16"/>
        <v>43938.75</v>
      </c>
      <c r="C81" s="93">
        <f t="shared" si="14"/>
        <v>31</v>
      </c>
      <c r="D81" s="23">
        <v>504</v>
      </c>
      <c r="E81" s="24">
        <f t="shared" si="15"/>
        <v>504</v>
      </c>
      <c r="F81" s="94" t="str">
        <f t="shared" si="0"/>
        <v/>
      </c>
      <c r="G81" s="1">
        <f t="shared" si="7"/>
        <v>27</v>
      </c>
      <c r="H81" s="4">
        <f t="shared" si="8"/>
        <v>414</v>
      </c>
      <c r="I81" s="1">
        <f t="shared" si="9"/>
        <v>2</v>
      </c>
      <c r="J81" s="3">
        <v>43</v>
      </c>
      <c r="K81" s="10">
        <f t="shared" si="10"/>
        <v>43</v>
      </c>
      <c r="L81" s="1">
        <f t="shared" si="11"/>
        <v>2</v>
      </c>
      <c r="M81" s="3">
        <v>47</v>
      </c>
      <c r="N81" s="14">
        <f t="shared" si="12"/>
        <v>47</v>
      </c>
      <c r="O81" s="15" t="s">
        <v>11</v>
      </c>
      <c r="P81">
        <f t="shared" si="1"/>
        <v>7.4891307618486058E-2</v>
      </c>
      <c r="Q81" s="19">
        <f t="shared" si="13"/>
        <v>7.4891307618486058E-2</v>
      </c>
      <c r="R81" t="str">
        <f t="shared" si="2"/>
        <v/>
      </c>
      <c r="S81" t="str">
        <f t="shared" si="3"/>
        <v/>
      </c>
      <c r="T81" s="46"/>
      <c r="U81" t="str">
        <f t="shared" si="4"/>
        <v/>
      </c>
      <c r="V81" s="58"/>
      <c r="W81" t="str">
        <f t="shared" si="5"/>
        <v/>
      </c>
      <c r="X81" s="58"/>
      <c r="Y81" t="b">
        <f t="shared" si="6"/>
        <v>0</v>
      </c>
      <c r="Z81" s="50"/>
    </row>
    <row r="82" spans="1:26">
      <c r="A82" s="17">
        <v>1</v>
      </c>
      <c r="B82" s="31">
        <f t="shared" si="16"/>
        <v>43939.75</v>
      </c>
      <c r="C82" s="93">
        <f t="shared" si="14"/>
        <v>87</v>
      </c>
      <c r="D82" s="23">
        <v>591</v>
      </c>
      <c r="E82" s="24">
        <f t="shared" si="15"/>
        <v>591</v>
      </c>
      <c r="F82" s="94" t="str">
        <f t="shared" si="0"/>
        <v/>
      </c>
      <c r="G82" s="1">
        <f t="shared" si="7"/>
        <v>82</v>
      </c>
      <c r="H82" s="4">
        <f t="shared" si="8"/>
        <v>496</v>
      </c>
      <c r="I82" s="1">
        <f t="shared" si="9"/>
        <v>1</v>
      </c>
      <c r="J82" s="3">
        <v>44</v>
      </c>
      <c r="K82" s="10">
        <f t="shared" si="10"/>
        <v>44</v>
      </c>
      <c r="L82" s="1">
        <f t="shared" si="11"/>
        <v>4</v>
      </c>
      <c r="M82" s="3">
        <v>51</v>
      </c>
      <c r="N82" s="14">
        <f t="shared" si="12"/>
        <v>51</v>
      </c>
      <c r="O82" s="15" t="s">
        <v>11</v>
      </c>
      <c r="P82">
        <f t="shared" si="1"/>
        <v>0.17543641009581207</v>
      </c>
      <c r="Q82" s="19">
        <f t="shared" si="13"/>
        <v>0.17543641009581207</v>
      </c>
      <c r="R82" t="str">
        <f t="shared" si="2"/>
        <v/>
      </c>
      <c r="S82" t="str">
        <f t="shared" si="3"/>
        <v/>
      </c>
      <c r="T82" s="46"/>
      <c r="U82" t="str">
        <f t="shared" si="4"/>
        <v/>
      </c>
      <c r="V82" s="58"/>
      <c r="W82" t="str">
        <f t="shared" si="5"/>
        <v/>
      </c>
      <c r="X82" s="58"/>
      <c r="Y82" t="b">
        <f t="shared" si="6"/>
        <v>0</v>
      </c>
      <c r="Z82" s="50"/>
    </row>
    <row r="83" spans="1:26">
      <c r="A83" s="17">
        <v>1</v>
      </c>
      <c r="B83" s="31">
        <f t="shared" si="16"/>
        <v>43940.75</v>
      </c>
      <c r="C83" s="93">
        <f t="shared" si="14"/>
        <v>20</v>
      </c>
      <c r="D83" s="23">
        <v>611</v>
      </c>
      <c r="E83" s="24">
        <f t="shared" si="15"/>
        <v>611</v>
      </c>
      <c r="F83" s="94" t="str">
        <f t="shared" si="0"/>
        <v/>
      </c>
      <c r="G83" s="1">
        <f t="shared" si="7"/>
        <v>-38</v>
      </c>
      <c r="H83" s="4">
        <f t="shared" si="8"/>
        <v>458</v>
      </c>
      <c r="I83" s="1">
        <f t="shared" si="9"/>
        <v>58</v>
      </c>
      <c r="J83" s="3">
        <v>102</v>
      </c>
      <c r="K83" s="10">
        <f t="shared" si="10"/>
        <v>102</v>
      </c>
      <c r="L83" s="1">
        <f t="shared" si="11"/>
        <v>0</v>
      </c>
      <c r="M83" s="3">
        <v>51</v>
      </c>
      <c r="N83" s="14">
        <f t="shared" si="12"/>
        <v>51</v>
      </c>
      <c r="O83" s="15" t="s">
        <v>11</v>
      </c>
      <c r="P83">
        <f t="shared" si="1"/>
        <v>4.3676663413348707E-2</v>
      </c>
      <c r="Q83" s="19">
        <f t="shared" si="13"/>
        <v>4.3676663413348707E-2</v>
      </c>
      <c r="R83">
        <f t="shared" si="2"/>
        <v>4.3676663413348707E-2</v>
      </c>
      <c r="S83" t="str">
        <f t="shared" si="3"/>
        <v/>
      </c>
      <c r="T83" s="69" t="s">
        <v>8</v>
      </c>
      <c r="U83">
        <f t="shared" si="4"/>
        <v>0.12663755458515283</v>
      </c>
      <c r="V83" s="69" t="s">
        <v>8</v>
      </c>
      <c r="W83">
        <f t="shared" si="5"/>
        <v>0</v>
      </c>
      <c r="X83" s="69" t="s">
        <v>8</v>
      </c>
      <c r="Y83" t="b">
        <f t="shared" si="6"/>
        <v>0</v>
      </c>
      <c r="Z83" s="59"/>
    </row>
    <row r="84" spans="1:26">
      <c r="A84" s="17">
        <v>1</v>
      </c>
      <c r="B84" s="31">
        <f t="shared" si="16"/>
        <v>43941.75</v>
      </c>
      <c r="C84" s="93">
        <f t="shared" si="14"/>
        <v>52</v>
      </c>
      <c r="D84" s="23">
        <v>663</v>
      </c>
      <c r="E84" s="24">
        <f t="shared" si="15"/>
        <v>663</v>
      </c>
      <c r="F84" s="94" t="str">
        <f t="shared" si="0"/>
        <v/>
      </c>
      <c r="G84" s="1">
        <f t="shared" si="7"/>
        <v>50</v>
      </c>
      <c r="H84" s="4">
        <f t="shared" si="8"/>
        <v>508</v>
      </c>
      <c r="I84" s="1">
        <f t="shared" si="9"/>
        <v>2</v>
      </c>
      <c r="J84" s="3">
        <v>104</v>
      </c>
      <c r="K84" s="10">
        <f t="shared" si="10"/>
        <v>104</v>
      </c>
      <c r="L84" s="1">
        <f t="shared" si="11"/>
        <v>0</v>
      </c>
      <c r="M84" s="3">
        <v>51</v>
      </c>
      <c r="N84" s="14">
        <f t="shared" si="12"/>
        <v>51</v>
      </c>
      <c r="O84" s="15" t="s">
        <v>11</v>
      </c>
      <c r="P84">
        <f t="shared" si="1"/>
        <v>0.10238393026713305</v>
      </c>
      <c r="Q84" s="19">
        <f t="shared" si="13"/>
        <v>0.10238393026713305</v>
      </c>
      <c r="R84">
        <f t="shared" si="2"/>
        <v>0.10238393026713305</v>
      </c>
      <c r="S84" t="str">
        <f t="shared" si="3"/>
        <v/>
      </c>
      <c r="T84" s="69" t="s">
        <v>8</v>
      </c>
      <c r="U84">
        <f t="shared" si="4"/>
        <v>3.937007874015748E-3</v>
      </c>
      <c r="V84" s="69" t="s">
        <v>8</v>
      </c>
      <c r="W84">
        <f t="shared" si="5"/>
        <v>0</v>
      </c>
      <c r="X84" s="69" t="s">
        <v>8</v>
      </c>
      <c r="Y84" t="b">
        <f t="shared" si="6"/>
        <v>0</v>
      </c>
      <c r="Z84" s="59"/>
    </row>
    <row r="85" spans="1:26">
      <c r="A85" s="17">
        <v>1</v>
      </c>
      <c r="B85" s="31">
        <f t="shared" si="16"/>
        <v>43942.75</v>
      </c>
      <c r="C85" s="93">
        <f t="shared" si="14"/>
        <v>53</v>
      </c>
      <c r="D85" s="23">
        <v>716</v>
      </c>
      <c r="E85" s="24">
        <f t="shared" si="15"/>
        <v>716</v>
      </c>
      <c r="F85" s="94" t="str">
        <f t="shared" si="0"/>
        <v/>
      </c>
      <c r="G85" s="1">
        <f t="shared" si="7"/>
        <v>16</v>
      </c>
      <c r="H85" s="4">
        <f t="shared" si="8"/>
        <v>524</v>
      </c>
      <c r="I85" s="1">
        <f t="shared" si="9"/>
        <v>33</v>
      </c>
      <c r="J85" s="3">
        <v>137</v>
      </c>
      <c r="K85" s="10">
        <f t="shared" si="10"/>
        <v>137</v>
      </c>
      <c r="L85" s="1">
        <f t="shared" si="11"/>
        <v>4</v>
      </c>
      <c r="M85" s="3">
        <v>55</v>
      </c>
      <c r="N85" s="14">
        <f t="shared" si="12"/>
        <v>55</v>
      </c>
      <c r="O85" s="15" t="s">
        <v>11</v>
      </c>
      <c r="P85">
        <f t="shared" si="1"/>
        <v>0.10116822185190778</v>
      </c>
      <c r="Q85" s="19">
        <f t="shared" si="13"/>
        <v>0.10116822185190778</v>
      </c>
      <c r="R85">
        <f t="shared" si="2"/>
        <v>0.10116822185190778</v>
      </c>
      <c r="S85" t="str">
        <f t="shared" si="3"/>
        <v/>
      </c>
      <c r="T85" s="69" t="s">
        <v>8</v>
      </c>
      <c r="U85">
        <f t="shared" si="4"/>
        <v>6.2977099236641215E-2</v>
      </c>
      <c r="V85" s="69" t="s">
        <v>8</v>
      </c>
      <c r="W85">
        <f t="shared" si="5"/>
        <v>7.6335877862595417E-3</v>
      </c>
      <c r="X85" s="69" t="s">
        <v>8</v>
      </c>
      <c r="Y85" t="b">
        <f t="shared" si="6"/>
        <v>0</v>
      </c>
      <c r="Z85" s="59"/>
    </row>
    <row r="86" spans="1:26">
      <c r="A86" s="17">
        <v>1</v>
      </c>
      <c r="B86" s="31">
        <f t="shared" si="16"/>
        <v>43943.75</v>
      </c>
      <c r="C86" s="93">
        <f t="shared" si="14"/>
        <v>89</v>
      </c>
      <c r="D86" s="23">
        <v>805</v>
      </c>
      <c r="E86" s="24">
        <f t="shared" si="15"/>
        <v>805</v>
      </c>
      <c r="F86" s="94" t="str">
        <f t="shared" si="0"/>
        <v/>
      </c>
      <c r="G86" s="1">
        <f t="shared" si="7"/>
        <v>72</v>
      </c>
      <c r="H86" s="4">
        <f t="shared" si="8"/>
        <v>596</v>
      </c>
      <c r="I86" s="1">
        <f t="shared" si="9"/>
        <v>15</v>
      </c>
      <c r="J86" s="3">
        <v>152</v>
      </c>
      <c r="K86" s="10">
        <f t="shared" si="10"/>
        <v>152</v>
      </c>
      <c r="L86" s="1">
        <f t="shared" si="11"/>
        <v>2</v>
      </c>
      <c r="M86" s="3">
        <v>57</v>
      </c>
      <c r="N86" s="14">
        <f t="shared" si="12"/>
        <v>57</v>
      </c>
      <c r="O86" s="15" t="s">
        <v>11</v>
      </c>
      <c r="P86">
        <f t="shared" si="1"/>
        <v>0.1493673427625116</v>
      </c>
      <c r="Q86" s="19">
        <f t="shared" si="13"/>
        <v>0.1493673427625116</v>
      </c>
      <c r="R86">
        <f t="shared" si="2"/>
        <v>0.1493673427625116</v>
      </c>
      <c r="S86" t="str">
        <f t="shared" si="3"/>
        <v/>
      </c>
      <c r="T86" s="69" t="s">
        <v>8</v>
      </c>
      <c r="U86">
        <f t="shared" si="4"/>
        <v>2.5167785234899327E-2</v>
      </c>
      <c r="V86" s="69" t="s">
        <v>8</v>
      </c>
      <c r="W86">
        <f t="shared" si="5"/>
        <v>3.3557046979865771E-3</v>
      </c>
      <c r="X86" s="69" t="s">
        <v>8</v>
      </c>
      <c r="Y86" t="b">
        <f t="shared" si="6"/>
        <v>0</v>
      </c>
      <c r="Z86" s="70"/>
    </row>
    <row r="87" spans="1:26">
      <c r="A87" s="17">
        <v>1</v>
      </c>
      <c r="B87" s="31">
        <f t="shared" si="16"/>
        <v>43944.75</v>
      </c>
      <c r="C87" s="93">
        <f t="shared" si="14"/>
        <v>105</v>
      </c>
      <c r="D87" s="23">
        <v>910</v>
      </c>
      <c r="E87" s="24">
        <f t="shared" si="15"/>
        <v>910</v>
      </c>
      <c r="F87" s="94" t="str">
        <f t="shared" si="0"/>
        <v/>
      </c>
      <c r="G87" s="1">
        <f t="shared" si="7"/>
        <v>80</v>
      </c>
      <c r="H87" s="4">
        <f t="shared" si="8"/>
        <v>676</v>
      </c>
      <c r="I87" s="1">
        <f t="shared" si="9"/>
        <v>20</v>
      </c>
      <c r="J87" s="3">
        <v>172</v>
      </c>
      <c r="K87" s="10">
        <f t="shared" si="10"/>
        <v>172</v>
      </c>
      <c r="L87" s="1">
        <f t="shared" si="11"/>
        <v>5</v>
      </c>
      <c r="M87" s="3">
        <v>62</v>
      </c>
      <c r="N87" s="14">
        <f t="shared" si="12"/>
        <v>62</v>
      </c>
      <c r="O87" s="15" t="s">
        <v>11</v>
      </c>
      <c r="P87">
        <f t="shared" si="1"/>
        <v>0.15537069558200706</v>
      </c>
      <c r="Q87" s="19">
        <f t="shared" si="13"/>
        <v>0.15537069558200706</v>
      </c>
      <c r="R87">
        <f t="shared" si="2"/>
        <v>0.15537069558200706</v>
      </c>
      <c r="S87" t="str">
        <f t="shared" si="3"/>
        <v/>
      </c>
      <c r="T87" s="69" t="s">
        <v>8</v>
      </c>
      <c r="U87">
        <f t="shared" si="4"/>
        <v>2.9585798816568046E-2</v>
      </c>
      <c r="V87" s="69" t="s">
        <v>8</v>
      </c>
      <c r="W87">
        <f t="shared" si="5"/>
        <v>7.3964497041420114E-3</v>
      </c>
      <c r="X87" s="69" t="s">
        <v>8</v>
      </c>
      <c r="Y87" t="b">
        <f t="shared" si="6"/>
        <v>0</v>
      </c>
      <c r="Z87" s="90"/>
    </row>
    <row r="88" spans="1:26">
      <c r="A88" s="17">
        <v>1</v>
      </c>
      <c r="B88" s="31">
        <f t="shared" si="16"/>
        <v>43945.75</v>
      </c>
      <c r="C88" s="93">
        <f t="shared" si="14"/>
        <v>51</v>
      </c>
      <c r="D88" s="23">
        <v>961</v>
      </c>
      <c r="E88" s="24">
        <f t="shared" si="15"/>
        <v>961</v>
      </c>
      <c r="F88" s="94" t="str">
        <f t="shared" si="0"/>
        <v/>
      </c>
      <c r="G88" s="1">
        <f t="shared" si="7"/>
        <v>41</v>
      </c>
      <c r="H88" s="4">
        <f t="shared" si="8"/>
        <v>717</v>
      </c>
      <c r="I88" s="1">
        <f t="shared" si="9"/>
        <v>5</v>
      </c>
      <c r="J88" s="3">
        <v>177</v>
      </c>
      <c r="K88" s="10">
        <f t="shared" si="10"/>
        <v>177</v>
      </c>
      <c r="L88" s="1">
        <f t="shared" si="11"/>
        <v>5</v>
      </c>
      <c r="M88" s="3">
        <v>67</v>
      </c>
      <c r="N88" s="14">
        <f t="shared" si="12"/>
        <v>67</v>
      </c>
      <c r="O88" s="15" t="s">
        <v>11</v>
      </c>
      <c r="P88">
        <f t="shared" si="1"/>
        <v>7.1151591445990897E-2</v>
      </c>
      <c r="Q88" s="19">
        <f t="shared" si="13"/>
        <v>7.1151591445990897E-2</v>
      </c>
      <c r="R88">
        <f t="shared" si="2"/>
        <v>7.1151591445990897E-2</v>
      </c>
      <c r="S88" t="str">
        <f t="shared" si="3"/>
        <v/>
      </c>
      <c r="T88" s="69" t="s">
        <v>8</v>
      </c>
      <c r="U88">
        <f t="shared" si="4"/>
        <v>6.9735006973500697E-3</v>
      </c>
      <c r="V88" s="69" t="s">
        <v>8</v>
      </c>
      <c r="W88">
        <f t="shared" si="5"/>
        <v>6.9735006973500697E-3</v>
      </c>
      <c r="X88" s="69" t="s">
        <v>8</v>
      </c>
      <c r="Y88" t="b">
        <f t="shared" si="6"/>
        <v>0</v>
      </c>
      <c r="Z88" s="90"/>
    </row>
    <row r="89" spans="1:26">
      <c r="A89" s="17">
        <v>1</v>
      </c>
      <c r="B89" s="31">
        <f t="shared" si="16"/>
        <v>43946.75</v>
      </c>
      <c r="C89" s="93">
        <f t="shared" si="14"/>
        <v>69</v>
      </c>
      <c r="D89" s="23">
        <v>1030</v>
      </c>
      <c r="E89" s="24">
        <f t="shared" si="15"/>
        <v>1030</v>
      </c>
      <c r="F89" s="94" t="str">
        <f t="shared" si="0"/>
        <v/>
      </c>
      <c r="G89" s="1">
        <f t="shared" si="7"/>
        <v>34</v>
      </c>
      <c r="H89" s="4">
        <f t="shared" si="8"/>
        <v>751</v>
      </c>
      <c r="I89" s="1">
        <f t="shared" si="9"/>
        <v>29</v>
      </c>
      <c r="J89" s="3">
        <v>206</v>
      </c>
      <c r="K89" s="10">
        <f t="shared" si="10"/>
        <v>206</v>
      </c>
      <c r="L89" s="1">
        <f t="shared" si="11"/>
        <v>6</v>
      </c>
      <c r="M89" s="3">
        <v>73</v>
      </c>
      <c r="N89" s="14">
        <f t="shared" si="12"/>
        <v>73</v>
      </c>
      <c r="O89" s="15" t="s">
        <v>11</v>
      </c>
      <c r="P89">
        <f t="shared" si="1"/>
        <v>9.1907794735146112E-2</v>
      </c>
      <c r="Q89" s="19">
        <f t="shared" si="13"/>
        <v>9.1907794735146112E-2</v>
      </c>
      <c r="R89">
        <f t="shared" si="2"/>
        <v>9.1907794735146112E-2</v>
      </c>
      <c r="S89" t="str">
        <f t="shared" si="3"/>
        <v/>
      </c>
      <c r="T89" s="69" t="s">
        <v>8</v>
      </c>
      <c r="U89">
        <f t="shared" si="4"/>
        <v>3.8615179760319571E-2</v>
      </c>
      <c r="V89" s="69" t="s">
        <v>8</v>
      </c>
      <c r="W89">
        <f t="shared" si="5"/>
        <v>7.989347536617843E-3</v>
      </c>
      <c r="X89" s="69" t="s">
        <v>8</v>
      </c>
      <c r="Y89" t="b">
        <f t="shared" si="6"/>
        <v>0</v>
      </c>
      <c r="Z89" s="95"/>
    </row>
    <row r="90" spans="1:26">
      <c r="A90" s="17">
        <v>1</v>
      </c>
      <c r="B90" s="31">
        <f t="shared" si="16"/>
        <v>43947.75</v>
      </c>
      <c r="C90" s="93">
        <f t="shared" si="14"/>
        <v>22</v>
      </c>
      <c r="D90" s="23">
        <v>1052</v>
      </c>
      <c r="E90" s="24">
        <f t="shared" si="15"/>
        <v>1052</v>
      </c>
      <c r="F90" s="94" t="str">
        <f t="shared" si="0"/>
        <v/>
      </c>
      <c r="G90" s="1">
        <f t="shared" si="7"/>
        <v>15</v>
      </c>
      <c r="H90" s="4">
        <f t="shared" si="8"/>
        <v>766</v>
      </c>
      <c r="I90" s="1">
        <f t="shared" si="9"/>
        <v>4</v>
      </c>
      <c r="J90" s="3">
        <v>210</v>
      </c>
      <c r="K90" s="10">
        <f t="shared" si="10"/>
        <v>210</v>
      </c>
      <c r="L90" s="1">
        <f t="shared" si="11"/>
        <v>3</v>
      </c>
      <c r="M90" s="3">
        <v>76</v>
      </c>
      <c r="N90" s="14">
        <f t="shared" si="12"/>
        <v>76</v>
      </c>
      <c r="O90" s="15" t="s">
        <v>11</v>
      </c>
      <c r="P90">
        <f t="shared" si="1"/>
        <v>2.8730300077834458E-2</v>
      </c>
      <c r="Q90" s="19">
        <f t="shared" si="13"/>
        <v>2.8730300077834458E-2</v>
      </c>
      <c r="R90">
        <f t="shared" si="2"/>
        <v>2.8730300077834458E-2</v>
      </c>
      <c r="S90" t="str">
        <f t="shared" si="3"/>
        <v/>
      </c>
      <c r="T90" s="46" t="s">
        <v>8</v>
      </c>
      <c r="U90">
        <f t="shared" si="4"/>
        <v>5.2219321148825066E-3</v>
      </c>
      <c r="V90" s="46" t="s">
        <v>8</v>
      </c>
      <c r="W90">
        <f t="shared" si="5"/>
        <v>3.9164490861618795E-3</v>
      </c>
      <c r="X90" s="46" t="s">
        <v>8</v>
      </c>
      <c r="Y90" t="b">
        <f t="shared" si="6"/>
        <v>0</v>
      </c>
      <c r="Z90" s="95"/>
    </row>
    <row r="91" spans="1:26">
      <c r="A91" s="17">
        <v>1</v>
      </c>
      <c r="B91" s="31">
        <f t="shared" si="16"/>
        <v>43948.75</v>
      </c>
      <c r="C91" s="93">
        <f t="shared" si="14"/>
        <v>47</v>
      </c>
      <c r="D91" s="23">
        <v>1099</v>
      </c>
      <c r="E91" s="24">
        <f t="shared" si="15"/>
        <v>1099</v>
      </c>
      <c r="F91" s="94" t="str">
        <f t="shared" si="0"/>
        <v/>
      </c>
      <c r="G91" s="1">
        <f t="shared" si="7"/>
        <v>32</v>
      </c>
      <c r="H91" s="4">
        <f>IF(Y91,H90+G91,E91-K91-N91)</f>
        <v>798</v>
      </c>
      <c r="I91" s="1">
        <f t="shared" si="9"/>
        <v>11</v>
      </c>
      <c r="J91" s="3">
        <v>221</v>
      </c>
      <c r="K91" s="10">
        <f t="shared" si="10"/>
        <v>221</v>
      </c>
      <c r="L91" s="1">
        <f t="shared" si="11"/>
        <v>4</v>
      </c>
      <c r="M91" s="3">
        <v>80</v>
      </c>
      <c r="N91" s="14">
        <f t="shared" si="12"/>
        <v>80</v>
      </c>
      <c r="O91" s="15" t="s">
        <v>11</v>
      </c>
      <c r="P91">
        <f t="shared" si="1"/>
        <v>5.8917966972741535E-2</v>
      </c>
      <c r="Q91" s="19">
        <f t="shared" si="13"/>
        <v>5.8917966972741535E-2</v>
      </c>
      <c r="R91">
        <f t="shared" si="2"/>
        <v>5.8917966972741535E-2</v>
      </c>
      <c r="S91" t="str">
        <f t="shared" si="3"/>
        <v/>
      </c>
      <c r="T91" s="46" t="s">
        <v>8</v>
      </c>
      <c r="U91">
        <f t="shared" si="4"/>
        <v>1.3784461152882205E-2</v>
      </c>
      <c r="V91" s="46" t="s">
        <v>8</v>
      </c>
      <c r="W91">
        <f t="shared" si="5"/>
        <v>5.0125313283208017E-3</v>
      </c>
      <c r="X91" s="46" t="s">
        <v>8</v>
      </c>
      <c r="Y91" t="b">
        <f t="shared" si="6"/>
        <v>0</v>
      </c>
      <c r="Z91" s="95"/>
    </row>
    <row r="92" spans="1:26">
      <c r="A92" s="17">
        <v>1</v>
      </c>
      <c r="B92" s="31">
        <f t="shared" si="16"/>
        <v>43949.75</v>
      </c>
      <c r="C92" s="93">
        <f t="shared" si="14"/>
        <v>72.710313701783889</v>
      </c>
      <c r="D92" s="23">
        <v>1174</v>
      </c>
      <c r="E92" s="24">
        <f t="shared" si="15"/>
        <v>1171.7103137017839</v>
      </c>
      <c r="F92" s="94" t="str">
        <f t="shared" si="0"/>
        <v/>
      </c>
      <c r="G92" s="1">
        <f t="shared" si="7"/>
        <v>39.652999782429426</v>
      </c>
      <c r="H92" s="4">
        <f t="shared" si="8"/>
        <v>837.65299978242945</v>
      </c>
      <c r="I92" s="1">
        <f t="shared" si="9"/>
        <v>29.122432359910817</v>
      </c>
      <c r="J92" s="3"/>
      <c r="K92" s="10">
        <f t="shared" si="10"/>
        <v>250.12243235991082</v>
      </c>
      <c r="L92" s="1">
        <f t="shared" si="11"/>
        <v>3.9348815594435682</v>
      </c>
      <c r="M92" s="3"/>
      <c r="N92" s="14">
        <f t="shared" si="12"/>
        <v>83.934881559443568</v>
      </c>
      <c r="O92" s="15" t="s">
        <v>11</v>
      </c>
      <c r="P92" t="str">
        <f t="shared" si="1"/>
        <v/>
      </c>
      <c r="Q92" s="19">
        <f t="shared" si="13"/>
        <v>8.9186056345402373E-2</v>
      </c>
      <c r="R92" t="str">
        <f t="shared" si="2"/>
        <v/>
      </c>
      <c r="S92" t="str">
        <f t="shared" si="3"/>
        <v/>
      </c>
      <c r="T92" s="46" t="s">
        <v>8</v>
      </c>
      <c r="U92" t="str">
        <f t="shared" si="4"/>
        <v/>
      </c>
      <c r="V92" s="46" t="s">
        <v>8</v>
      </c>
      <c r="W92" t="str">
        <f t="shared" si="5"/>
        <v/>
      </c>
      <c r="X92" s="46" t="s">
        <v>8</v>
      </c>
      <c r="Y92" t="b">
        <f t="shared" si="6"/>
        <v>1</v>
      </c>
      <c r="Z92" s="95"/>
    </row>
    <row r="93" spans="1:26">
      <c r="A93" s="17">
        <v>1</v>
      </c>
      <c r="B93" s="31">
        <f t="shared" si="16"/>
        <v>43950.75</v>
      </c>
      <c r="C93" s="93">
        <f t="shared" si="14"/>
        <v>76.321516653020581</v>
      </c>
      <c r="D93" s="23"/>
      <c r="E93" s="24">
        <f t="shared" si="15"/>
        <v>1248.0318303548045</v>
      </c>
      <c r="F93" s="94" t="str">
        <f t="shared" si="0"/>
        <v/>
      </c>
      <c r="G93" s="1">
        <f t="shared" si="7"/>
        <v>41.621637682200372</v>
      </c>
      <c r="H93" s="4">
        <f t="shared" si="8"/>
        <v>879.27463746462979</v>
      </c>
      <c r="I93" s="1">
        <f t="shared" si="9"/>
        <v>30.569479440770586</v>
      </c>
      <c r="J93" s="3"/>
      <c r="K93" s="10">
        <f t="shared" si="10"/>
        <v>280.6919118006814</v>
      </c>
      <c r="L93" s="1">
        <f t="shared" si="11"/>
        <v>4.1303995300496199</v>
      </c>
      <c r="M93" s="3"/>
      <c r="N93" s="14">
        <f t="shared" si="12"/>
        <v>88.065281089493183</v>
      </c>
      <c r="O93" s="15" t="s">
        <v>11</v>
      </c>
      <c r="P93" t="str">
        <f t="shared" si="1"/>
        <v/>
      </c>
      <c r="Q93" s="19">
        <f t="shared" si="13"/>
        <v>8.9186056345402373E-2</v>
      </c>
      <c r="R93" t="str">
        <f t="shared" si="2"/>
        <v/>
      </c>
      <c r="S93" t="str">
        <f t="shared" si="3"/>
        <v/>
      </c>
      <c r="T93" s="46" t="s">
        <v>8</v>
      </c>
      <c r="U93" t="str">
        <f t="shared" si="4"/>
        <v/>
      </c>
      <c r="V93" s="46" t="s">
        <v>8</v>
      </c>
      <c r="W93" t="str">
        <f t="shared" si="5"/>
        <v/>
      </c>
      <c r="X93" s="46" t="s">
        <v>8</v>
      </c>
      <c r="Y93" t="b">
        <f t="shared" si="6"/>
        <v>1</v>
      </c>
      <c r="Z93" s="49"/>
    </row>
    <row r="94" spans="1:26">
      <c r="A94" s="17">
        <v>1</v>
      </c>
      <c r="B94" s="31">
        <f t="shared" si="16"/>
        <v>43951.75</v>
      </c>
      <c r="C94" s="93">
        <f t="shared" si="14"/>
        <v>80.111819587482159</v>
      </c>
      <c r="D94" s="23"/>
      <c r="E94" s="24">
        <f t="shared" si="15"/>
        <v>1328.1436499422866</v>
      </c>
      <c r="F94" s="94" t="str">
        <f t="shared" si="0"/>
        <v/>
      </c>
      <c r="G94" s="1">
        <f t="shared" si="7"/>
        <v>43.687834730894274</v>
      </c>
      <c r="H94" s="4">
        <f t="shared" si="8"/>
        <v>922.96247219552401</v>
      </c>
      <c r="I94" s="1">
        <f t="shared" si="9"/>
        <v>32.088361379033678</v>
      </c>
      <c r="J94" s="3"/>
      <c r="K94" s="10">
        <f t="shared" si="10"/>
        <v>312.7802731797151</v>
      </c>
      <c r="L94" s="1">
        <f t="shared" si="11"/>
        <v>4.3356234775544511</v>
      </c>
      <c r="M94" s="3"/>
      <c r="N94" s="14">
        <f t="shared" si="12"/>
        <v>92.400904567047633</v>
      </c>
      <c r="O94" s="15" t="s">
        <v>11</v>
      </c>
      <c r="P94" t="str">
        <f t="shared" si="1"/>
        <v/>
      </c>
      <c r="Q94" s="19">
        <f t="shared" si="13"/>
        <v>8.9186056345402373E-2</v>
      </c>
      <c r="R94" t="str">
        <f t="shared" si="2"/>
        <v/>
      </c>
      <c r="S94" t="str">
        <f t="shared" si="3"/>
        <v/>
      </c>
      <c r="T94" s="46" t="s">
        <v>8</v>
      </c>
      <c r="U94" t="str">
        <f t="shared" si="4"/>
        <v/>
      </c>
      <c r="V94" s="46" t="s">
        <v>8</v>
      </c>
      <c r="W94" t="str">
        <f t="shared" si="5"/>
        <v/>
      </c>
      <c r="X94" s="46" t="s">
        <v>8</v>
      </c>
      <c r="Y94" t="b">
        <f t="shared" si="6"/>
        <v>1</v>
      </c>
      <c r="Z94" s="49"/>
    </row>
    <row r="95" spans="1:26">
      <c r="A95" s="17">
        <v>1</v>
      </c>
      <c r="B95" s="31">
        <f t="shared" si="16"/>
        <v>43952.75</v>
      </c>
      <c r="C95" s="93">
        <f t="shared" si="14"/>
        <v>84.090079352871953</v>
      </c>
      <c r="D95" s="23"/>
      <c r="E95" s="24">
        <f t="shared" si="15"/>
        <v>1412.2337292951586</v>
      </c>
      <c r="F95" s="94" t="str">
        <f t="shared" si="0"/>
        <v/>
      </c>
      <c r="G95" s="1">
        <f t="shared" si="7"/>
        <v>45.856407595511548</v>
      </c>
      <c r="H95" s="4">
        <f t="shared" si="8"/>
        <v>968.81887979103556</v>
      </c>
      <c r="I95" s="1">
        <f t="shared" si="9"/>
        <v>33.682637444201063</v>
      </c>
      <c r="J95" s="3"/>
      <c r="K95" s="10">
        <f t="shared" si="10"/>
        <v>346.46291062391617</v>
      </c>
      <c r="L95" s="1">
        <f t="shared" si="11"/>
        <v>4.5510343131591382</v>
      </c>
      <c r="M95" s="3"/>
      <c r="N95" s="14">
        <f t="shared" si="12"/>
        <v>96.951938880206768</v>
      </c>
      <c r="O95" s="15" t="s">
        <v>11</v>
      </c>
      <c r="P95" t="str">
        <f t="shared" si="1"/>
        <v/>
      </c>
      <c r="Q95" s="19">
        <f t="shared" si="13"/>
        <v>8.9186056345402373E-2</v>
      </c>
      <c r="R95" t="str">
        <f t="shared" si="2"/>
        <v/>
      </c>
      <c r="S95" t="str">
        <f t="shared" si="3"/>
        <v/>
      </c>
      <c r="T95" s="46" t="s">
        <v>8</v>
      </c>
      <c r="U95" t="str">
        <f t="shared" si="4"/>
        <v/>
      </c>
      <c r="V95" s="46" t="s">
        <v>8</v>
      </c>
      <c r="W95" t="str">
        <f t="shared" si="5"/>
        <v/>
      </c>
      <c r="X95" s="46" t="s">
        <v>8</v>
      </c>
      <c r="Y95" t="b">
        <f t="shared" si="6"/>
        <v>1</v>
      </c>
      <c r="Z95" s="49"/>
    </row>
    <row r="96" spans="1:26">
      <c r="A96" s="17">
        <v>1</v>
      </c>
      <c r="B96" s="31">
        <f t="shared" si="16"/>
        <v>43953.75</v>
      </c>
      <c r="C96" s="93">
        <f t="shared" si="14"/>
        <v>88.265588163847724</v>
      </c>
      <c r="D96" s="23"/>
      <c r="E96" s="24">
        <f t="shared" si="15"/>
        <v>1500.4993174590063</v>
      </c>
      <c r="F96" s="94" t="str">
        <f t="shared" si="0"/>
        <v/>
      </c>
      <c r="G96" s="1">
        <f t="shared" si="7"/>
        <v>48.132408911733513</v>
      </c>
      <c r="H96" s="4">
        <f t="shared" si="8"/>
        <v>1016.951288702769</v>
      </c>
      <c r="I96" s="1">
        <f t="shared" si="9"/>
        <v>35.356042569253574</v>
      </c>
      <c r="J96" s="3"/>
      <c r="K96" s="10">
        <f t="shared" si="10"/>
        <v>381.81895319316976</v>
      </c>
      <c r="L96" s="1">
        <f t="shared" si="11"/>
        <v>4.7771366828606388</v>
      </c>
      <c r="M96" s="3"/>
      <c r="N96" s="14">
        <f t="shared" si="12"/>
        <v>101.72907556306741</v>
      </c>
      <c r="O96" s="15" t="s">
        <v>11</v>
      </c>
      <c r="P96" t="str">
        <f t="shared" si="1"/>
        <v/>
      </c>
      <c r="Q96" s="19">
        <f t="shared" si="13"/>
        <v>8.9186056345402373E-2</v>
      </c>
      <c r="R96" t="str">
        <f t="shared" si="2"/>
        <v/>
      </c>
      <c r="S96" t="str">
        <f t="shared" si="3"/>
        <v/>
      </c>
      <c r="T96" s="46" t="s">
        <v>8</v>
      </c>
      <c r="U96" t="str">
        <f t="shared" si="4"/>
        <v/>
      </c>
      <c r="V96" s="46" t="s">
        <v>8</v>
      </c>
      <c r="W96" t="str">
        <f t="shared" si="5"/>
        <v/>
      </c>
      <c r="X96" s="46" t="s">
        <v>8</v>
      </c>
      <c r="Y96" t="b">
        <f t="shared" si="6"/>
        <v>1</v>
      </c>
      <c r="Z96" s="49"/>
    </row>
    <row r="97" spans="1:26">
      <c r="A97" s="17">
        <v>1</v>
      </c>
      <c r="B97" s="31">
        <f t="shared" si="16"/>
        <v>43954.75</v>
      </c>
      <c r="C97" s="93">
        <f t="shared" si="14"/>
        <v>92.648094735534414</v>
      </c>
      <c r="D97" s="23"/>
      <c r="E97" s="24">
        <f t="shared" si="15"/>
        <v>1593.1474121945407</v>
      </c>
      <c r="F97" s="94" t="str">
        <f t="shared" si="0"/>
        <v/>
      </c>
      <c r="G97" s="1">
        <f t="shared" si="7"/>
        <v>50.521138656310789</v>
      </c>
      <c r="H97" s="4">
        <f t="shared" si="8"/>
        <v>1067.4724273590798</v>
      </c>
      <c r="I97" s="1">
        <f t="shared" si="9"/>
        <v>37.112495949885215</v>
      </c>
      <c r="J97" s="3"/>
      <c r="K97" s="10">
        <f t="shared" si="10"/>
        <v>418.93144914305498</v>
      </c>
      <c r="L97" s="1">
        <f t="shared" si="11"/>
        <v>5.0144601293384081</v>
      </c>
      <c r="M97" s="3"/>
      <c r="N97" s="14">
        <f t="shared" si="12"/>
        <v>106.74353569240581</v>
      </c>
      <c r="O97" s="15" t="s">
        <v>11</v>
      </c>
      <c r="P97" t="str">
        <f t="shared" si="1"/>
        <v/>
      </c>
      <c r="Q97" s="19">
        <f t="shared" si="13"/>
        <v>8.9186056345402373E-2</v>
      </c>
      <c r="R97" t="str">
        <f t="shared" si="2"/>
        <v/>
      </c>
      <c r="S97" t="str">
        <f t="shared" si="3"/>
        <v/>
      </c>
      <c r="T97" s="46" t="s">
        <v>8</v>
      </c>
      <c r="U97" t="str">
        <f t="shared" si="4"/>
        <v/>
      </c>
      <c r="V97" s="46" t="s">
        <v>8</v>
      </c>
      <c r="W97" t="str">
        <f t="shared" si="5"/>
        <v/>
      </c>
      <c r="X97" s="46" t="s">
        <v>8</v>
      </c>
      <c r="Y97" t="b">
        <f t="shared" si="6"/>
        <v>1</v>
      </c>
      <c r="Z97" s="49"/>
    </row>
    <row r="98" spans="1:26">
      <c r="A98" s="17">
        <v>1</v>
      </c>
      <c r="B98" s="31">
        <f t="shared" si="16"/>
        <v>43955.75</v>
      </c>
      <c r="C98" s="93">
        <f t="shared" si="14"/>
        <v>97.247826415529971</v>
      </c>
      <c r="D98" s="23"/>
      <c r="E98" s="24">
        <f t="shared" si="15"/>
        <v>1690.3952386100707</v>
      </c>
      <c r="F98" s="94" t="str">
        <f t="shared" si="0"/>
        <v/>
      </c>
      <c r="G98" s="1">
        <f t="shared" si="7"/>
        <v>53.028156048280714</v>
      </c>
      <c r="H98" s="4">
        <f t="shared" si="8"/>
        <v>1120.5005834073604</v>
      </c>
      <c r="I98" s="1">
        <f t="shared" si="9"/>
        <v>38.956110057502528</v>
      </c>
      <c r="J98" s="3"/>
      <c r="K98" s="10">
        <f t="shared" si="10"/>
        <v>457.88755920055752</v>
      </c>
      <c r="L98" s="1">
        <f t="shared" si="11"/>
        <v>5.2635603097470884</v>
      </c>
      <c r="M98" s="3"/>
      <c r="N98" s="14">
        <f t="shared" si="12"/>
        <v>112.00709600215291</v>
      </c>
      <c r="O98" s="15" t="s">
        <v>11</v>
      </c>
      <c r="P98" t="str">
        <f t="shared" si="1"/>
        <v/>
      </c>
      <c r="Q98" s="19">
        <f t="shared" si="13"/>
        <v>8.9186056345402373E-2</v>
      </c>
      <c r="R98" t="str">
        <f t="shared" si="2"/>
        <v/>
      </c>
      <c r="S98" t="str">
        <f t="shared" si="3"/>
        <v/>
      </c>
      <c r="T98" s="46" t="s">
        <v>8</v>
      </c>
      <c r="U98" t="str">
        <f t="shared" si="4"/>
        <v/>
      </c>
      <c r="V98" s="46" t="s">
        <v>8</v>
      </c>
      <c r="W98" t="str">
        <f t="shared" si="5"/>
        <v/>
      </c>
      <c r="X98" s="46" t="s">
        <v>8</v>
      </c>
      <c r="Y98" t="b">
        <f t="shared" si="6"/>
        <v>1</v>
      </c>
      <c r="Z98" s="49"/>
    </row>
    <row r="99" spans="1:26">
      <c r="A99" s="17">
        <v>1</v>
      </c>
      <c r="B99" s="31">
        <f t="shared" si="16"/>
        <v>43956.75</v>
      </c>
      <c r="C99" s="93">
        <f t="shared" si="14"/>
        <v>102.07551235877258</v>
      </c>
      <c r="D99" s="23"/>
      <c r="E99" s="24">
        <f t="shared" si="15"/>
        <v>1792.4707509688433</v>
      </c>
      <c r="F99" s="94" t="str">
        <f t="shared" si="0"/>
        <v/>
      </c>
      <c r="G99" s="1">
        <f t="shared" si="7"/>
        <v>55.659292001605671</v>
      </c>
      <c r="H99" s="4">
        <f t="shared" si="8"/>
        <v>1176.1598754089662</v>
      </c>
      <c r="I99" s="1">
        <f t="shared" si="9"/>
        <v>40.891200085161124</v>
      </c>
      <c r="J99" s="3"/>
      <c r="K99" s="10">
        <f t="shared" si="10"/>
        <v>498.77875928571865</v>
      </c>
      <c r="L99" s="1">
        <f t="shared" si="11"/>
        <v>5.5250202720055528</v>
      </c>
      <c r="M99" s="3"/>
      <c r="N99" s="14">
        <f t="shared" si="12"/>
        <v>117.53211627415845</v>
      </c>
      <c r="O99" s="15" t="s">
        <v>11</v>
      </c>
      <c r="P99" t="str">
        <f t="shared" si="1"/>
        <v/>
      </c>
      <c r="Q99" s="19">
        <f t="shared" si="13"/>
        <v>8.9186056345402373E-2</v>
      </c>
      <c r="R99" t="str">
        <f t="shared" si="2"/>
        <v/>
      </c>
      <c r="S99" t="str">
        <f t="shared" si="3"/>
        <v/>
      </c>
      <c r="T99" s="46" t="s">
        <v>8</v>
      </c>
      <c r="U99" t="str">
        <f t="shared" si="4"/>
        <v/>
      </c>
      <c r="V99" s="46" t="s">
        <v>8</v>
      </c>
      <c r="W99" t="str">
        <f t="shared" si="5"/>
        <v/>
      </c>
      <c r="X99" s="46" t="s">
        <v>8</v>
      </c>
      <c r="Y99" t="b">
        <f t="shared" si="6"/>
        <v>1</v>
      </c>
      <c r="Z99" s="49"/>
    </row>
    <row r="100" spans="1:26">
      <c r="A100" s="17">
        <v>1</v>
      </c>
      <c r="B100" s="31">
        <f t="shared" si="16"/>
        <v>43957.75</v>
      </c>
      <c r="C100" s="93">
        <f t="shared" si="14"/>
        <v>107.14240779128045</v>
      </c>
      <c r="D100" s="23"/>
      <c r="E100" s="24">
        <f t="shared" si="15"/>
        <v>1899.6131587601237</v>
      </c>
      <c r="F100" s="94" t="str">
        <f t="shared" si="0"/>
        <v/>
      </c>
      <c r="G100" s="1">
        <f t="shared" si="7"/>
        <v>58.420662152576035</v>
      </c>
      <c r="H100" s="4">
        <f t="shared" si="8"/>
        <v>1234.5805375615423</v>
      </c>
      <c r="I100" s="1">
        <f t="shared" si="9"/>
        <v>42.922293846422058</v>
      </c>
      <c r="J100" s="3"/>
      <c r="K100" s="10">
        <f t="shared" si="10"/>
        <v>541.70105313214071</v>
      </c>
      <c r="L100" s="1">
        <f t="shared" si="11"/>
        <v>5.7994517922822819</v>
      </c>
      <c r="M100" s="3"/>
      <c r="N100" s="14">
        <f t="shared" si="12"/>
        <v>123.33156806644074</v>
      </c>
      <c r="O100" s="15" t="s">
        <v>11</v>
      </c>
      <c r="P100" t="str">
        <f t="shared" si="1"/>
        <v/>
      </c>
      <c r="Q100" s="19">
        <f t="shared" si="13"/>
        <v>8.9186056345402373E-2</v>
      </c>
      <c r="R100" t="str">
        <f t="shared" si="2"/>
        <v/>
      </c>
      <c r="S100" t="str">
        <f t="shared" si="3"/>
        <v/>
      </c>
      <c r="T100" s="46" t="s">
        <v>8</v>
      </c>
      <c r="U100" t="str">
        <f t="shared" si="4"/>
        <v/>
      </c>
      <c r="V100" s="46" t="s">
        <v>8</v>
      </c>
      <c r="W100" t="str">
        <f t="shared" si="5"/>
        <v/>
      </c>
      <c r="X100" s="46" t="s">
        <v>8</v>
      </c>
      <c r="Y100" t="b">
        <f t="shared" si="6"/>
        <v>1</v>
      </c>
      <c r="Z100" s="49"/>
    </row>
    <row r="101" spans="1:26">
      <c r="A101" s="17">
        <v>1</v>
      </c>
      <c r="B101" s="31">
        <f t="shared" si="16"/>
        <v>43958.75</v>
      </c>
      <c r="C101" s="93">
        <f t="shared" si="14"/>
        <v>112.46031941051206</v>
      </c>
      <c r="D101" s="23"/>
      <c r="E101" s="24">
        <f t="shared" si="15"/>
        <v>2012.0734781706358</v>
      </c>
      <c r="F101" s="94" t="str">
        <f t="shared" si="0"/>
        <v/>
      </c>
      <c r="G101" s="1">
        <f t="shared" si="7"/>
        <v>61.318680486073497</v>
      </c>
      <c r="H101" s="4">
        <f t="shared" si="8"/>
        <v>1295.8992180476157</v>
      </c>
      <c r="I101" s="1">
        <f t="shared" si="9"/>
        <v>45.054142147948447</v>
      </c>
      <c r="J101" s="3"/>
      <c r="K101" s="10">
        <f t="shared" si="10"/>
        <v>586.7551952800892</v>
      </c>
      <c r="L101" s="1">
        <f t="shared" si="11"/>
        <v>6.0874967764902204</v>
      </c>
      <c r="M101" s="3"/>
      <c r="N101" s="14">
        <f t="shared" si="12"/>
        <v>129.41906484293096</v>
      </c>
      <c r="O101" s="15" t="s">
        <v>11</v>
      </c>
      <c r="P101" t="str">
        <f t="shared" si="1"/>
        <v/>
      </c>
      <c r="Q101" s="19">
        <f t="shared" si="13"/>
        <v>8.9186056345402373E-2</v>
      </c>
      <c r="R101" t="str">
        <f t="shared" si="2"/>
        <v/>
      </c>
      <c r="S101" t="str">
        <f t="shared" si="3"/>
        <v/>
      </c>
      <c r="T101" s="46" t="s">
        <v>8</v>
      </c>
      <c r="U101" t="str">
        <f t="shared" si="4"/>
        <v/>
      </c>
      <c r="V101" s="46" t="s">
        <v>8</v>
      </c>
      <c r="W101" t="str">
        <f t="shared" si="5"/>
        <v/>
      </c>
      <c r="X101" s="46" t="s">
        <v>8</v>
      </c>
      <c r="Y101" t="b">
        <f t="shared" si="6"/>
        <v>1</v>
      </c>
      <c r="Z101" s="49"/>
    </row>
    <row r="102" spans="1:26">
      <c r="A102" s="17">
        <v>1</v>
      </c>
      <c r="B102" s="31">
        <f t="shared" si="16"/>
        <v>43959.75</v>
      </c>
      <c r="C102" s="93">
        <f t="shared" si="14"/>
        <v>118.04163197178673</v>
      </c>
      <c r="D102" s="23"/>
      <c r="E102" s="24">
        <f t="shared" si="15"/>
        <v>2130.1151101424225</v>
      </c>
      <c r="F102" s="94" t="str">
        <f t="shared" si="0"/>
        <v/>
      </c>
      <c r="G102" s="1">
        <f t="shared" si="7"/>
        <v>64.360073585539169</v>
      </c>
      <c r="H102" s="4">
        <f t="shared" si="8"/>
        <v>1360.2592916331548</v>
      </c>
      <c r="I102" s="1">
        <f t="shared" si="9"/>
        <v>47.291729657526496</v>
      </c>
      <c r="J102" s="3"/>
      <c r="K102" s="10">
        <f t="shared" si="10"/>
        <v>634.0469249376157</v>
      </c>
      <c r="L102" s="1">
        <f t="shared" si="11"/>
        <v>6.3898287287209747</v>
      </c>
      <c r="M102" s="3"/>
      <c r="N102" s="14">
        <f t="shared" si="12"/>
        <v>135.80889357165194</v>
      </c>
      <c r="O102" s="15" t="s">
        <v>11</v>
      </c>
      <c r="P102" t="str">
        <f t="shared" si="1"/>
        <v/>
      </c>
      <c r="Q102" s="19">
        <f t="shared" si="13"/>
        <v>8.9186056345402373E-2</v>
      </c>
      <c r="R102" t="str">
        <f t="shared" si="2"/>
        <v/>
      </c>
      <c r="S102" t="str">
        <f t="shared" si="3"/>
        <v/>
      </c>
      <c r="T102" s="46" t="s">
        <v>8</v>
      </c>
      <c r="U102" t="str">
        <f t="shared" si="4"/>
        <v/>
      </c>
      <c r="V102" s="46" t="s">
        <v>8</v>
      </c>
      <c r="W102" t="str">
        <f t="shared" si="5"/>
        <v/>
      </c>
      <c r="X102" s="46" t="s">
        <v>8</v>
      </c>
      <c r="Y102" t="b">
        <f t="shared" si="6"/>
        <v>1</v>
      </c>
      <c r="Z102" s="49"/>
    </row>
    <row r="103" spans="1:26">
      <c r="A103" s="17">
        <v>1</v>
      </c>
      <c r="B103" s="31">
        <f t="shared" si="16"/>
        <v>43960.75</v>
      </c>
      <c r="C103" s="93">
        <f t="shared" si="14"/>
        <v>123.89933611198467</v>
      </c>
      <c r="D103" s="23"/>
      <c r="E103" s="24">
        <f t="shared" si="15"/>
        <v>2254.0144462544072</v>
      </c>
      <c r="F103" s="94" t="str">
        <f t="shared" si="0"/>
        <v/>
      </c>
      <c r="G103" s="1">
        <f t="shared" si="7"/>
        <v>67.551895532231839</v>
      </c>
      <c r="H103" s="4">
        <f t="shared" si="8"/>
        <v>1427.8111871653866</v>
      </c>
      <c r="I103" s="1">
        <f t="shared" si="9"/>
        <v>49.640286290084561</v>
      </c>
      <c r="J103" s="3"/>
      <c r="K103" s="10">
        <f t="shared" si="10"/>
        <v>683.68721122770023</v>
      </c>
      <c r="L103" s="1">
        <f t="shared" si="11"/>
        <v>6.7071542896683809</v>
      </c>
      <c r="M103" s="3"/>
      <c r="N103" s="14">
        <f t="shared" si="12"/>
        <v>142.51604786132032</v>
      </c>
      <c r="O103" s="15" t="s">
        <v>11</v>
      </c>
      <c r="P103" t="str">
        <f t="shared" si="1"/>
        <v/>
      </c>
      <c r="Q103" s="19">
        <f t="shared" si="13"/>
        <v>8.9186056345402373E-2</v>
      </c>
      <c r="R103" t="str">
        <f t="shared" si="2"/>
        <v/>
      </c>
      <c r="S103" t="str">
        <f t="shared" si="3"/>
        <v/>
      </c>
      <c r="T103" s="46" t="s">
        <v>8</v>
      </c>
      <c r="U103" t="str">
        <f t="shared" si="4"/>
        <v/>
      </c>
      <c r="V103" s="46" t="s">
        <v>8</v>
      </c>
      <c r="W103" t="str">
        <f t="shared" si="5"/>
        <v/>
      </c>
      <c r="X103" s="46" t="s">
        <v>8</v>
      </c>
      <c r="Y103" t="b">
        <f t="shared" si="6"/>
        <v>1</v>
      </c>
      <c r="Z103" s="49"/>
    </row>
    <row r="104" spans="1:26">
      <c r="A104" s="17">
        <v>1</v>
      </c>
      <c r="B104" s="31">
        <f t="shared" si="16"/>
        <v>43961.75</v>
      </c>
      <c r="C104" s="93">
        <f t="shared" si="14"/>
        <v>130.04705746350555</v>
      </c>
      <c r="D104" s="23"/>
      <c r="E104" s="24">
        <f t="shared" si="15"/>
        <v>2384.0615037179127</v>
      </c>
      <c r="F104" s="94" t="str">
        <f t="shared" si="0"/>
        <v/>
      </c>
      <c r="G104" s="1">
        <f t="shared" si="7"/>
        <v>70.901543480091433</v>
      </c>
      <c r="H104" s="4">
        <f t="shared" si="8"/>
        <v>1498.7127306454781</v>
      </c>
      <c r="I104" s="1">
        <f t="shared" si="9"/>
        <v>52.105299135198891</v>
      </c>
      <c r="J104" s="3"/>
      <c r="K104" s="10">
        <f t="shared" si="10"/>
        <v>735.79251036289907</v>
      </c>
      <c r="L104" s="1">
        <f t="shared" si="11"/>
        <v>7.0402148482151334</v>
      </c>
      <c r="M104" s="3"/>
      <c r="N104" s="14">
        <f t="shared" si="12"/>
        <v>149.55626270953545</v>
      </c>
      <c r="O104" s="15" t="s">
        <v>11</v>
      </c>
      <c r="P104" t="str">
        <f t="shared" si="1"/>
        <v/>
      </c>
      <c r="Q104" s="19">
        <f t="shared" si="13"/>
        <v>8.9186056345402373E-2</v>
      </c>
      <c r="R104" t="str">
        <f t="shared" si="2"/>
        <v/>
      </c>
      <c r="S104" t="str">
        <f t="shared" si="3"/>
        <v/>
      </c>
      <c r="T104" s="46" t="s">
        <v>8</v>
      </c>
      <c r="U104" t="str">
        <f t="shared" si="4"/>
        <v/>
      </c>
      <c r="V104" s="46" t="s">
        <v>8</v>
      </c>
      <c r="W104" t="str">
        <f t="shared" si="5"/>
        <v/>
      </c>
      <c r="X104" s="46" t="s">
        <v>8</v>
      </c>
      <c r="Y104" t="b">
        <f t="shared" si="6"/>
        <v>1</v>
      </c>
      <c r="Z104" s="49"/>
    </row>
    <row r="105" spans="1:26">
      <c r="A105" s="17">
        <v>1</v>
      </c>
      <c r="B105" s="31">
        <f t="shared" si="16"/>
        <v>43962.75</v>
      </c>
      <c r="C105" s="93">
        <f t="shared" si="14"/>
        <v>136.49908711323178</v>
      </c>
      <c r="D105" s="23"/>
      <c r="E105" s="24">
        <f t="shared" si="15"/>
        <v>2520.5605908311445</v>
      </c>
      <c r="F105" s="94" t="str">
        <f t="shared" si="0"/>
        <v/>
      </c>
      <c r="G105" s="1">
        <f t="shared" si="7"/>
        <v>74.41677393323441</v>
      </c>
      <c r="H105" s="4">
        <f t="shared" si="8"/>
        <v>1573.1295045787126</v>
      </c>
      <c r="I105" s="1">
        <f t="shared" si="9"/>
        <v>54.692524950514176</v>
      </c>
      <c r="J105" s="3"/>
      <c r="K105" s="10">
        <f t="shared" si="10"/>
        <v>790.48503531341328</v>
      </c>
      <c r="L105" s="1">
        <f t="shared" si="11"/>
        <v>7.3897882294830595</v>
      </c>
      <c r="M105" s="3"/>
      <c r="N105" s="14">
        <f t="shared" si="12"/>
        <v>156.94605093901851</v>
      </c>
      <c r="O105" s="15" t="s">
        <v>11</v>
      </c>
      <c r="P105" t="str">
        <f t="shared" si="1"/>
        <v/>
      </c>
      <c r="Q105" s="19">
        <f t="shared" si="13"/>
        <v>8.9186056345402373E-2</v>
      </c>
      <c r="R105" t="str">
        <f t="shared" si="2"/>
        <v/>
      </c>
      <c r="S105" t="str">
        <f t="shared" si="3"/>
        <v/>
      </c>
      <c r="T105" s="46" t="s">
        <v>8</v>
      </c>
      <c r="U105" t="str">
        <f t="shared" si="4"/>
        <v/>
      </c>
      <c r="V105" s="46" t="s">
        <v>8</v>
      </c>
      <c r="W105" t="str">
        <f t="shared" si="5"/>
        <v/>
      </c>
      <c r="X105" s="46" t="s">
        <v>8</v>
      </c>
      <c r="Y105" t="b">
        <f t="shared" si="6"/>
        <v>1</v>
      </c>
      <c r="Z105" s="49"/>
    </row>
    <row r="106" spans="1:26">
      <c r="A106" s="17">
        <v>1</v>
      </c>
      <c r="B106" s="31">
        <f t="shared" si="16"/>
        <v>43963.75</v>
      </c>
      <c r="C106" s="93">
        <f t="shared" si="14"/>
        <v>143.27041346304441</v>
      </c>
      <c r="D106" s="23"/>
      <c r="E106" s="24">
        <f t="shared" si="15"/>
        <v>2663.8310042941889</v>
      </c>
      <c r="F106" s="94" t="str">
        <f t="shared" ref="F106:F169" si="17">IF(Z106="","",ABS(E106-D106)/MAX(E106,D106))</f>
        <v/>
      </c>
      <c r="G106" s="1">
        <f t="shared" si="7"/>
        <v>78.105719753795952</v>
      </c>
      <c r="H106" s="4">
        <f t="shared" si="8"/>
        <v>1651.2352243325086</v>
      </c>
      <c r="I106" s="1">
        <f t="shared" si="9"/>
        <v>57.408003246470713</v>
      </c>
      <c r="J106" s="3"/>
      <c r="K106" s="10">
        <f t="shared" si="10"/>
        <v>847.89303855988396</v>
      </c>
      <c r="L106" s="1">
        <f t="shared" si="11"/>
        <v>7.756690462777879</v>
      </c>
      <c r="M106" s="3"/>
      <c r="N106" s="14">
        <f t="shared" si="12"/>
        <v>164.70274140179637</v>
      </c>
      <c r="O106" s="15" t="s">
        <v>11</v>
      </c>
      <c r="P106" t="str">
        <f t="shared" ref="P106:P169" si="18">IF(Y106,"",C106/(H106*(1-E106/N)*A106))</f>
        <v/>
      </c>
      <c r="Q106" s="19">
        <f t="shared" ref="Q106:Q169" si="19">IF(P106="",IF(O106="",anl,al),P106)</f>
        <v>8.9186056345402373E-2</v>
      </c>
      <c r="R106" t="str">
        <f t="shared" ref="R106:R169" si="20">IF(T106="","",IF(Y106,"",IF(O106="","",P106)))</f>
        <v/>
      </c>
      <c r="S106" t="str">
        <f t="shared" ref="S106:S169" si="21">IF(T106="","",IF(Y106,"",IF(O106="",P106,"")))</f>
        <v/>
      </c>
      <c r="T106" s="46" t="s">
        <v>8</v>
      </c>
      <c r="U106" t="str">
        <f t="shared" ref="U106:U169" si="22">IF(V106="","",IF(Y106,"",I106/(H106*A106)))</f>
        <v/>
      </c>
      <c r="V106" s="46" t="s">
        <v>8</v>
      </c>
      <c r="W106" t="str">
        <f t="shared" ref="W106:W169" si="23">IF(X106="","",IF(Y106,"",L106/(H106*A106)))</f>
        <v/>
      </c>
      <c r="X106" s="46" t="s">
        <v>8</v>
      </c>
      <c r="Y106" t="b">
        <f t="shared" ref="Y106:Y169" si="24">OR(D106="",J106="",M106="",NOT(Z106=""))</f>
        <v>1</v>
      </c>
      <c r="Z106" s="49"/>
    </row>
    <row r="107" spans="1:26">
      <c r="A107" s="17">
        <v>1</v>
      </c>
      <c r="B107" s="31">
        <f t="shared" si="16"/>
        <v>43964.75</v>
      </c>
      <c r="C107" s="93">
        <f t="shared" si="14"/>
        <v>150.37675555019996</v>
      </c>
      <c r="D107" s="23"/>
      <c r="E107" s="24">
        <f t="shared" si="15"/>
        <v>2814.2077598443889</v>
      </c>
      <c r="F107" s="94" t="str">
        <f t="shared" si="17"/>
        <v/>
      </c>
      <c r="G107" s="1">
        <f t="shared" ref="G107:G170" si="25">IF(Y107,H106*(Q107*(1-E106/N)-b0-c0)*A107,H107-H106)</f>
        <v>81.976907928491329</v>
      </c>
      <c r="H107" s="4">
        <f t="shared" ref="H107:H170" si="26">IF(Y107,H106+G107,E107-K107-N107)</f>
        <v>1733.2121322609999</v>
      </c>
      <c r="I107" s="1">
        <f t="shared" ref="I107:I170" si="27">IF(Y107,b0*H107*A107,K107-K106)</f>
        <v>60.258069988716272</v>
      </c>
      <c r="J107" s="3"/>
      <c r="K107" s="10">
        <f t="shared" ref="K107:K170" si="28">IF(Y107,K106+I107,J107)</f>
        <v>908.15110854860018</v>
      </c>
      <c r="L107" s="1">
        <f t="shared" ref="L107:L170" si="29">IF(Y107,c0*H107*A107,N107-N106)</f>
        <v>8.1417776329925236</v>
      </c>
      <c r="M107" s="3"/>
      <c r="N107" s="14">
        <f t="shared" ref="N107:N170" si="30">IF(Y107,N106+L107,M107)</f>
        <v>172.8445190347889</v>
      </c>
      <c r="O107" s="15" t="s">
        <v>11</v>
      </c>
      <c r="P107" t="str">
        <f t="shared" si="18"/>
        <v/>
      </c>
      <c r="Q107" s="19">
        <f t="shared" si="19"/>
        <v>8.9186056345402373E-2</v>
      </c>
      <c r="R107" t="str">
        <f t="shared" si="20"/>
        <v/>
      </c>
      <c r="S107" t="str">
        <f t="shared" si="21"/>
        <v/>
      </c>
      <c r="T107" s="46" t="s">
        <v>8</v>
      </c>
      <c r="U107" t="str">
        <f t="shared" si="22"/>
        <v/>
      </c>
      <c r="V107" s="46" t="s">
        <v>8</v>
      </c>
      <c r="W107" t="str">
        <f t="shared" si="23"/>
        <v/>
      </c>
      <c r="X107" s="46" t="s">
        <v>8</v>
      </c>
      <c r="Y107" t="b">
        <f t="shared" si="24"/>
        <v>1</v>
      </c>
      <c r="Z107" s="49"/>
    </row>
    <row r="108" spans="1:26">
      <c r="A108" s="17">
        <v>1</v>
      </c>
      <c r="B108" s="31">
        <f t="shared" si="16"/>
        <v>43965.75</v>
      </c>
      <c r="C108" s="93">
        <f t="shared" ref="C108:C171" si="31">E108-E107</f>
        <v>157.83459788764731</v>
      </c>
      <c r="D108" s="23"/>
      <c r="E108" s="24">
        <f t="shared" ref="E108:E171" si="32">IF(Y108,H108+K108+N108,D108)</f>
        <v>2972.0423577320362</v>
      </c>
      <c r="F108" s="94" t="str">
        <f t="shared" si="17"/>
        <v/>
      </c>
      <c r="G108" s="1">
        <f t="shared" si="25"/>
        <v>86.039278122889328</v>
      </c>
      <c r="H108" s="4">
        <f t="shared" si="26"/>
        <v>1819.2514103838892</v>
      </c>
      <c r="I108" s="1">
        <f t="shared" si="27"/>
        <v>63.249371945588884</v>
      </c>
      <c r="J108" s="3"/>
      <c r="K108" s="10">
        <f t="shared" si="28"/>
        <v>971.40048049418908</v>
      </c>
      <c r="L108" s="1">
        <f t="shared" si="29"/>
        <v>8.5459478191692924</v>
      </c>
      <c r="M108" s="3"/>
      <c r="N108" s="14">
        <f t="shared" si="30"/>
        <v>181.3904668539582</v>
      </c>
      <c r="O108" s="15" t="s">
        <v>11</v>
      </c>
      <c r="P108" t="str">
        <f t="shared" si="18"/>
        <v/>
      </c>
      <c r="Q108" s="19">
        <f t="shared" si="19"/>
        <v>8.9186056345402373E-2</v>
      </c>
      <c r="R108" t="str">
        <f t="shared" si="20"/>
        <v/>
      </c>
      <c r="S108" t="str">
        <f t="shared" si="21"/>
        <v/>
      </c>
      <c r="T108" s="46" t="s">
        <v>8</v>
      </c>
      <c r="U108" t="str">
        <f t="shared" si="22"/>
        <v/>
      </c>
      <c r="V108" s="46" t="s">
        <v>8</v>
      </c>
      <c r="W108" t="str">
        <f t="shared" si="23"/>
        <v/>
      </c>
      <c r="X108" s="46" t="s">
        <v>8</v>
      </c>
      <c r="Y108" t="b">
        <f t="shared" si="24"/>
        <v>1</v>
      </c>
      <c r="Z108" s="49"/>
    </row>
    <row r="109" spans="1:26">
      <c r="A109" s="17">
        <v>1</v>
      </c>
      <c r="B109" s="31">
        <f t="shared" ref="B109:B172" si="33">B108+A109</f>
        <v>43966.75</v>
      </c>
      <c r="C109" s="93">
        <f t="shared" si="31"/>
        <v>165.66122688610676</v>
      </c>
      <c r="D109" s="23"/>
      <c r="E109" s="24">
        <f t="shared" si="32"/>
        <v>3137.7035846181429</v>
      </c>
      <c r="F109" s="94" t="str">
        <f t="shared" si="17"/>
        <v/>
      </c>
      <c r="G109" s="1">
        <f t="shared" si="25"/>
        <v>90.302202052962031</v>
      </c>
      <c r="H109" s="4">
        <f t="shared" si="26"/>
        <v>1909.5536124368512</v>
      </c>
      <c r="I109" s="1">
        <f t="shared" si="27"/>
        <v>66.388881709084572</v>
      </c>
      <c r="J109" s="3"/>
      <c r="K109" s="10">
        <f t="shared" si="28"/>
        <v>1037.7893622032736</v>
      </c>
      <c r="L109" s="1">
        <f t="shared" si="29"/>
        <v>8.9701431240600282</v>
      </c>
      <c r="M109" s="3"/>
      <c r="N109" s="14">
        <f t="shared" si="30"/>
        <v>190.36060997801823</v>
      </c>
      <c r="O109" s="15" t="s">
        <v>11</v>
      </c>
      <c r="P109" t="str">
        <f t="shared" si="18"/>
        <v/>
      </c>
      <c r="Q109" s="19">
        <f t="shared" si="19"/>
        <v>8.9186056345402373E-2</v>
      </c>
      <c r="R109" t="str">
        <f t="shared" si="20"/>
        <v/>
      </c>
      <c r="S109" t="str">
        <f t="shared" si="21"/>
        <v/>
      </c>
      <c r="T109" s="46" t="s">
        <v>8</v>
      </c>
      <c r="U109" t="str">
        <f t="shared" si="22"/>
        <v/>
      </c>
      <c r="V109" s="46" t="s">
        <v>8</v>
      </c>
      <c r="W109" t="str">
        <f t="shared" si="23"/>
        <v/>
      </c>
      <c r="X109" s="46" t="s">
        <v>8</v>
      </c>
      <c r="Y109" t="b">
        <f t="shared" si="24"/>
        <v>1</v>
      </c>
      <c r="Z109" s="49"/>
    </row>
    <row r="110" spans="1:26">
      <c r="A110" s="17">
        <v>1</v>
      </c>
      <c r="B110" s="31">
        <f t="shared" si="33"/>
        <v>43967.75</v>
      </c>
      <c r="C110" s="93">
        <f t="shared" si="31"/>
        <v>173.87476892142649</v>
      </c>
      <c r="D110" s="23"/>
      <c r="E110" s="24">
        <f t="shared" si="32"/>
        <v>3311.5783535395694</v>
      </c>
      <c r="F110" s="94" t="str">
        <f t="shared" si="17"/>
        <v/>
      </c>
      <c r="G110" s="1">
        <f t="shared" si="25"/>
        <v>94.775503703992214</v>
      </c>
      <c r="H110" s="4">
        <f t="shared" si="26"/>
        <v>2004.3291161408433</v>
      </c>
      <c r="I110" s="1">
        <f t="shared" si="27"/>
        <v>69.68391341876972</v>
      </c>
      <c r="J110" s="3"/>
      <c r="K110" s="10">
        <f t="shared" si="28"/>
        <v>1107.4732756220433</v>
      </c>
      <c r="L110" s="1">
        <f t="shared" si="29"/>
        <v>9.4153517986647621</v>
      </c>
      <c r="M110" s="3"/>
      <c r="N110" s="14">
        <f t="shared" si="30"/>
        <v>199.775961776683</v>
      </c>
      <c r="O110" s="15" t="s">
        <v>11</v>
      </c>
      <c r="P110" t="str">
        <f t="shared" si="18"/>
        <v/>
      </c>
      <c r="Q110" s="19">
        <f t="shared" si="19"/>
        <v>8.9186056345402373E-2</v>
      </c>
      <c r="R110" t="str">
        <f t="shared" si="20"/>
        <v/>
      </c>
      <c r="S110" t="str">
        <f t="shared" si="21"/>
        <v/>
      </c>
      <c r="T110" s="46" t="s">
        <v>8</v>
      </c>
      <c r="U110" t="str">
        <f t="shared" si="22"/>
        <v/>
      </c>
      <c r="V110" s="46" t="s">
        <v>8</v>
      </c>
      <c r="W110" t="str">
        <f t="shared" si="23"/>
        <v/>
      </c>
      <c r="X110" s="46" t="s">
        <v>8</v>
      </c>
      <c r="Y110" t="b">
        <f t="shared" si="24"/>
        <v>1</v>
      </c>
      <c r="Z110" s="49"/>
    </row>
    <row r="111" spans="1:26">
      <c r="A111" s="17">
        <v>1</v>
      </c>
      <c r="B111" s="31">
        <f t="shared" si="33"/>
        <v>43968.75</v>
      </c>
      <c r="C111" s="93">
        <f t="shared" si="31"/>
        <v>182.49423011239969</v>
      </c>
      <c r="D111" s="23"/>
      <c r="E111" s="24">
        <f t="shared" si="32"/>
        <v>3494.0725836519691</v>
      </c>
      <c r="F111" s="94" t="str">
        <f t="shared" si="17"/>
        <v/>
      </c>
      <c r="G111" s="1">
        <f t="shared" si="25"/>
        <v>99.469480427367188</v>
      </c>
      <c r="H111" s="4">
        <f t="shared" si="26"/>
        <v>2103.7985965682105</v>
      </c>
      <c r="I111" s="1">
        <f t="shared" si="27"/>
        <v>73.142139219159475</v>
      </c>
      <c r="J111" s="3"/>
      <c r="K111" s="10">
        <f t="shared" si="28"/>
        <v>1180.6154148412027</v>
      </c>
      <c r="L111" s="1">
        <f t="shared" si="29"/>
        <v>9.8826104658727125</v>
      </c>
      <c r="M111" s="3"/>
      <c r="N111" s="14">
        <f t="shared" si="30"/>
        <v>209.65857224255572</v>
      </c>
      <c r="O111" s="15" t="s">
        <v>11</v>
      </c>
      <c r="P111" t="str">
        <f t="shared" si="18"/>
        <v/>
      </c>
      <c r="Q111" s="19">
        <f t="shared" si="19"/>
        <v>8.9186056345402373E-2</v>
      </c>
      <c r="R111" t="str">
        <f t="shared" si="20"/>
        <v/>
      </c>
      <c r="S111" t="str">
        <f t="shared" si="21"/>
        <v/>
      </c>
      <c r="T111" s="46" t="s">
        <v>8</v>
      </c>
      <c r="U111" t="str">
        <f t="shared" si="22"/>
        <v/>
      </c>
      <c r="V111" s="46" t="s">
        <v>8</v>
      </c>
      <c r="W111" t="str">
        <f t="shared" si="23"/>
        <v/>
      </c>
      <c r="X111" s="46" t="s">
        <v>8</v>
      </c>
      <c r="Y111" t="b">
        <f t="shared" si="24"/>
        <v>1</v>
      </c>
      <c r="Z111" s="49"/>
    </row>
    <row r="112" spans="1:26">
      <c r="A112" s="17">
        <v>1</v>
      </c>
      <c r="B112" s="31">
        <f t="shared" si="33"/>
        <v>43969.75</v>
      </c>
      <c r="C112" s="93">
        <f t="shared" si="31"/>
        <v>191.53953787578848</v>
      </c>
      <c r="D112" s="23"/>
      <c r="E112" s="24">
        <f t="shared" si="32"/>
        <v>3685.6121215277576</v>
      </c>
      <c r="F112" s="94" t="str">
        <f t="shared" si="17"/>
        <v/>
      </c>
      <c r="G112" s="1">
        <f t="shared" si="25"/>
        <v>104.39492494615639</v>
      </c>
      <c r="H112" s="4">
        <f t="shared" si="26"/>
        <v>2208.1935215143671</v>
      </c>
      <c r="I112" s="1">
        <f t="shared" si="27"/>
        <v>76.771606482157495</v>
      </c>
      <c r="J112" s="3"/>
      <c r="K112" s="10">
        <f t="shared" si="28"/>
        <v>1257.3870213233602</v>
      </c>
      <c r="L112" s="1">
        <f t="shared" si="29"/>
        <v>10.373006447474669</v>
      </c>
      <c r="M112" s="3"/>
      <c r="N112" s="14">
        <f t="shared" si="30"/>
        <v>220.03157869003039</v>
      </c>
      <c r="O112" s="15" t="s">
        <v>11</v>
      </c>
      <c r="P112" t="str">
        <f t="shared" si="18"/>
        <v/>
      </c>
      <c r="Q112" s="19">
        <f t="shared" si="19"/>
        <v>8.9186056345402373E-2</v>
      </c>
      <c r="R112" t="str">
        <f t="shared" si="20"/>
        <v/>
      </c>
      <c r="S112" t="str">
        <f t="shared" si="21"/>
        <v/>
      </c>
      <c r="T112" s="46" t="s">
        <v>8</v>
      </c>
      <c r="U112" t="str">
        <f t="shared" si="22"/>
        <v/>
      </c>
      <c r="V112" s="46" t="s">
        <v>8</v>
      </c>
      <c r="W112" t="str">
        <f t="shared" si="23"/>
        <v/>
      </c>
      <c r="X112" s="46" t="s">
        <v>8</v>
      </c>
      <c r="Y112" t="b">
        <f t="shared" si="24"/>
        <v>1</v>
      </c>
      <c r="Z112" s="49"/>
    </row>
    <row r="113" spans="1:26">
      <c r="A113" s="17">
        <v>1</v>
      </c>
      <c r="B113" s="31">
        <f t="shared" si="33"/>
        <v>43970.75</v>
      </c>
      <c r="C113" s="93">
        <f t="shared" si="31"/>
        <v>201.03158432684268</v>
      </c>
      <c r="D113" s="23"/>
      <c r="E113" s="24">
        <f t="shared" si="32"/>
        <v>3886.6437058546003</v>
      </c>
      <c r="F113" s="94" t="str">
        <f t="shared" si="17"/>
        <v/>
      </c>
      <c r="G113" s="1">
        <f t="shared" si="25"/>
        <v>109.56314830064407</v>
      </c>
      <c r="H113" s="4">
        <f t="shared" si="26"/>
        <v>2317.7566698150113</v>
      </c>
      <c r="I113" s="1">
        <f t="shared" si="27"/>
        <v>80.580755827236118</v>
      </c>
      <c r="J113" s="3"/>
      <c r="K113" s="10">
        <f t="shared" si="28"/>
        <v>1337.9677771505962</v>
      </c>
      <c r="L113" s="1">
        <f t="shared" si="29"/>
        <v>10.887680198962174</v>
      </c>
      <c r="M113" s="3"/>
      <c r="N113" s="14">
        <f t="shared" si="30"/>
        <v>230.91925888899257</v>
      </c>
      <c r="O113" s="15" t="s">
        <v>11</v>
      </c>
      <c r="P113" t="str">
        <f t="shared" si="18"/>
        <v/>
      </c>
      <c r="Q113" s="19">
        <f t="shared" si="19"/>
        <v>8.9186056345402373E-2</v>
      </c>
      <c r="R113" t="str">
        <f t="shared" si="20"/>
        <v/>
      </c>
      <c r="S113" t="str">
        <f t="shared" si="21"/>
        <v/>
      </c>
      <c r="T113" s="46" t="s">
        <v>8</v>
      </c>
      <c r="U113" t="str">
        <f t="shared" si="22"/>
        <v/>
      </c>
      <c r="V113" s="46" t="s">
        <v>8</v>
      </c>
      <c r="W113" t="str">
        <f t="shared" si="23"/>
        <v/>
      </c>
      <c r="X113" s="46" t="s">
        <v>8</v>
      </c>
      <c r="Y113" t="b">
        <f t="shared" si="24"/>
        <v>1</v>
      </c>
      <c r="Z113" s="49"/>
    </row>
    <row r="114" spans="1:26">
      <c r="A114" s="17">
        <v>1</v>
      </c>
      <c r="B114" s="31">
        <f t="shared" si="33"/>
        <v>43971.75</v>
      </c>
      <c r="C114" s="93">
        <f t="shared" si="31"/>
        <v>210.99227159495649</v>
      </c>
      <c r="D114" s="23"/>
      <c r="E114" s="24">
        <f t="shared" si="32"/>
        <v>4097.6359774495568</v>
      </c>
      <c r="F114" s="94" t="str">
        <f t="shared" si="17"/>
        <v/>
      </c>
      <c r="G114" s="1">
        <f t="shared" si="25"/>
        <v>114.98600376515444</v>
      </c>
      <c r="H114" s="4">
        <f t="shared" si="26"/>
        <v>2432.7426735801655</v>
      </c>
      <c r="I114" s="1">
        <f t="shared" si="27"/>
        <v>84.578439973125796</v>
      </c>
      <c r="J114" s="3"/>
      <c r="K114" s="10">
        <f t="shared" si="28"/>
        <v>1422.546217123722</v>
      </c>
      <c r="L114" s="1">
        <f t="shared" si="29"/>
        <v>11.427827856676208</v>
      </c>
      <c r="M114" s="3"/>
      <c r="N114" s="14">
        <f t="shared" si="30"/>
        <v>242.34708674566878</v>
      </c>
      <c r="O114" s="15" t="s">
        <v>11</v>
      </c>
      <c r="P114" t="str">
        <f t="shared" si="18"/>
        <v/>
      </c>
      <c r="Q114" s="19">
        <f t="shared" si="19"/>
        <v>8.9186056345402373E-2</v>
      </c>
      <c r="R114" t="str">
        <f t="shared" si="20"/>
        <v/>
      </c>
      <c r="S114" t="str">
        <f t="shared" si="21"/>
        <v/>
      </c>
      <c r="T114" s="46" t="s">
        <v>8</v>
      </c>
      <c r="U114" t="str">
        <f t="shared" si="22"/>
        <v/>
      </c>
      <c r="V114" s="46" t="s">
        <v>8</v>
      </c>
      <c r="W114" t="str">
        <f t="shared" si="23"/>
        <v/>
      </c>
      <c r="X114" s="46" t="s">
        <v>8</v>
      </c>
      <c r="Y114" t="b">
        <f t="shared" si="24"/>
        <v>1</v>
      </c>
      <c r="Z114" s="49"/>
    </row>
    <row r="115" spans="1:26">
      <c r="A115" s="17">
        <v>1</v>
      </c>
      <c r="B115" s="31">
        <f t="shared" si="33"/>
        <v>43972.75</v>
      </c>
      <c r="C115" s="93">
        <f t="shared" si="31"/>
        <v>221.44455912543344</v>
      </c>
      <c r="D115" s="23"/>
      <c r="E115" s="24">
        <f t="shared" si="32"/>
        <v>4319.0805365749902</v>
      </c>
      <c r="F115" s="94" t="str">
        <f t="shared" si="17"/>
        <v/>
      </c>
      <c r="G115" s="1">
        <f t="shared" si="25"/>
        <v>120.67591176754539</v>
      </c>
      <c r="H115" s="4">
        <f t="shared" si="26"/>
        <v>2553.4185853477111</v>
      </c>
      <c r="I115" s="1">
        <f t="shared" si="27"/>
        <v>88.773943455873109</v>
      </c>
      <c r="J115" s="3"/>
      <c r="K115" s="10">
        <f t="shared" si="28"/>
        <v>1511.3201605795953</v>
      </c>
      <c r="L115" s="1">
        <f t="shared" si="29"/>
        <v>11.994703902015376</v>
      </c>
      <c r="M115" s="3"/>
      <c r="N115" s="14">
        <f t="shared" si="30"/>
        <v>254.34179064768415</v>
      </c>
      <c r="O115" s="15" t="s">
        <v>11</v>
      </c>
      <c r="P115" t="str">
        <f t="shared" si="18"/>
        <v/>
      </c>
      <c r="Q115" s="19">
        <f t="shared" si="19"/>
        <v>8.9186056345402373E-2</v>
      </c>
      <c r="R115" t="str">
        <f t="shared" si="20"/>
        <v/>
      </c>
      <c r="S115" t="str">
        <f t="shared" si="21"/>
        <v/>
      </c>
      <c r="T115" s="46" t="s">
        <v>8</v>
      </c>
      <c r="U115" t="str">
        <f t="shared" si="22"/>
        <v/>
      </c>
      <c r="V115" s="46" t="s">
        <v>8</v>
      </c>
      <c r="W115" t="str">
        <f t="shared" si="23"/>
        <v/>
      </c>
      <c r="X115" s="46" t="s">
        <v>8</v>
      </c>
      <c r="Y115" t="b">
        <f t="shared" si="24"/>
        <v>1</v>
      </c>
      <c r="Z115" s="49"/>
    </row>
    <row r="116" spans="1:26">
      <c r="A116" s="17">
        <v>1</v>
      </c>
      <c r="B116" s="31">
        <f t="shared" si="33"/>
        <v>43973.75</v>
      </c>
      <c r="C116" s="93">
        <f t="shared" si="31"/>
        <v>232.41251303941681</v>
      </c>
      <c r="D116" s="23"/>
      <c r="E116" s="24">
        <f t="shared" si="32"/>
        <v>4551.493049614407</v>
      </c>
      <c r="F116" s="94" t="str">
        <f t="shared" si="17"/>
        <v/>
      </c>
      <c r="G116" s="1">
        <f t="shared" si="25"/>
        <v>126.64588584264206</v>
      </c>
      <c r="H116" s="4">
        <f t="shared" si="26"/>
        <v>2680.0644711903533</v>
      </c>
      <c r="I116" s="1">
        <f t="shared" si="27"/>
        <v>93.177003249213925</v>
      </c>
      <c r="J116" s="3"/>
      <c r="K116" s="10">
        <f t="shared" si="28"/>
        <v>1604.4971638288091</v>
      </c>
      <c r="L116" s="1">
        <f t="shared" si="29"/>
        <v>12.589623947560542</v>
      </c>
      <c r="M116" s="3"/>
      <c r="N116" s="14">
        <f t="shared" si="30"/>
        <v>266.93141459524469</v>
      </c>
      <c r="O116" s="15" t="s">
        <v>11</v>
      </c>
      <c r="P116" t="str">
        <f t="shared" si="18"/>
        <v/>
      </c>
      <c r="Q116" s="19">
        <f t="shared" si="19"/>
        <v>8.9186056345402373E-2</v>
      </c>
      <c r="R116" t="str">
        <f t="shared" si="20"/>
        <v/>
      </c>
      <c r="S116" t="str">
        <f t="shared" si="21"/>
        <v/>
      </c>
      <c r="T116" s="46" t="s">
        <v>8</v>
      </c>
      <c r="U116" t="str">
        <f t="shared" si="22"/>
        <v/>
      </c>
      <c r="V116" s="46" t="s">
        <v>8</v>
      </c>
      <c r="W116" t="str">
        <f t="shared" si="23"/>
        <v/>
      </c>
      <c r="X116" s="46" t="s">
        <v>8</v>
      </c>
      <c r="Y116" t="b">
        <f t="shared" si="24"/>
        <v>1</v>
      </c>
      <c r="Z116" s="49"/>
    </row>
    <row r="117" spans="1:26">
      <c r="A117" s="17">
        <v>1</v>
      </c>
      <c r="B117" s="31">
        <f t="shared" si="33"/>
        <v>43974.75</v>
      </c>
      <c r="C117" s="93">
        <f t="shared" si="31"/>
        <v>243.92135762501493</v>
      </c>
      <c r="D117" s="23"/>
      <c r="E117" s="24">
        <f t="shared" si="32"/>
        <v>4795.414407239422</v>
      </c>
      <c r="F117" s="94" t="str">
        <f t="shared" si="17"/>
        <v/>
      </c>
      <c r="G117" s="1">
        <f t="shared" si="25"/>
        <v>132.90955965060925</v>
      </c>
      <c r="H117" s="4">
        <f t="shared" si="26"/>
        <v>2812.9740308409628</v>
      </c>
      <c r="I117" s="1">
        <f t="shared" si="27"/>
        <v>97.797830324286494</v>
      </c>
      <c r="J117" s="3"/>
      <c r="K117" s="10">
        <f t="shared" si="28"/>
        <v>1702.2949941530956</v>
      </c>
      <c r="L117" s="1">
        <f t="shared" si="29"/>
        <v>13.213967650118507</v>
      </c>
      <c r="M117" s="3"/>
      <c r="N117" s="14">
        <f t="shared" si="30"/>
        <v>280.14538224536318</v>
      </c>
      <c r="O117" s="15" t="s">
        <v>11</v>
      </c>
      <c r="P117" t="str">
        <f t="shared" si="18"/>
        <v/>
      </c>
      <c r="Q117" s="19">
        <f t="shared" si="19"/>
        <v>8.9186056345402373E-2</v>
      </c>
      <c r="R117" t="str">
        <f t="shared" si="20"/>
        <v/>
      </c>
      <c r="S117" t="str">
        <f t="shared" si="21"/>
        <v/>
      </c>
      <c r="T117" s="46" t="s">
        <v>8</v>
      </c>
      <c r="U117" t="str">
        <f t="shared" si="22"/>
        <v/>
      </c>
      <c r="V117" s="46" t="s">
        <v>8</v>
      </c>
      <c r="W117" t="str">
        <f t="shared" si="23"/>
        <v/>
      </c>
      <c r="X117" s="46" t="s">
        <v>8</v>
      </c>
      <c r="Y117" t="b">
        <f t="shared" si="24"/>
        <v>1</v>
      </c>
      <c r="Z117" s="49"/>
    </row>
    <row r="118" spans="1:26">
      <c r="A118" s="17">
        <v>1</v>
      </c>
      <c r="B118" s="31">
        <f t="shared" si="33"/>
        <v>43975.75</v>
      </c>
      <c r="C118" s="93">
        <f t="shared" si="31"/>
        <v>255.99752903340323</v>
      </c>
      <c r="D118" s="23"/>
      <c r="E118" s="24">
        <f t="shared" si="32"/>
        <v>5051.4119362728252</v>
      </c>
      <c r="F118" s="94" t="str">
        <f t="shared" si="17"/>
        <v/>
      </c>
      <c r="G118" s="1">
        <f t="shared" si="25"/>
        <v>139.48121509080246</v>
      </c>
      <c r="H118" s="4">
        <f t="shared" si="26"/>
        <v>2952.4552459317651</v>
      </c>
      <c r="I118" s="1">
        <f t="shared" si="27"/>
        <v>102.64713218677028</v>
      </c>
      <c r="J118" s="3"/>
      <c r="K118" s="10">
        <f t="shared" si="28"/>
        <v>1804.9421263398658</v>
      </c>
      <c r="L118" s="1">
        <f t="shared" si="29"/>
        <v>13.8691817558307</v>
      </c>
      <c r="M118" s="3"/>
      <c r="N118" s="14">
        <f t="shared" si="30"/>
        <v>294.01456400119389</v>
      </c>
      <c r="O118" s="15" t="s">
        <v>11</v>
      </c>
      <c r="P118" t="str">
        <f t="shared" si="18"/>
        <v/>
      </c>
      <c r="Q118" s="19">
        <f t="shared" si="19"/>
        <v>8.9186056345402373E-2</v>
      </c>
      <c r="R118" t="str">
        <f t="shared" si="20"/>
        <v/>
      </c>
      <c r="S118" t="str">
        <f t="shared" si="21"/>
        <v/>
      </c>
      <c r="T118" s="46" t="s">
        <v>8</v>
      </c>
      <c r="U118" t="str">
        <f t="shared" si="22"/>
        <v/>
      </c>
      <c r="V118" s="46" t="s">
        <v>8</v>
      </c>
      <c r="W118" t="str">
        <f t="shared" si="23"/>
        <v/>
      </c>
      <c r="X118" s="46" t="s">
        <v>8</v>
      </c>
      <c r="Y118" t="b">
        <f t="shared" si="24"/>
        <v>1</v>
      </c>
      <c r="Z118" s="49"/>
    </row>
    <row r="119" spans="1:26">
      <c r="A119" s="17">
        <v>1</v>
      </c>
      <c r="B119" s="31">
        <f t="shared" si="33"/>
        <v>43976.75</v>
      </c>
      <c r="C119" s="93">
        <f t="shared" si="31"/>
        <v>268.66873125416896</v>
      </c>
      <c r="D119" s="23"/>
      <c r="E119" s="24">
        <f t="shared" si="32"/>
        <v>5320.0806675269941</v>
      </c>
      <c r="F119" s="94" t="str">
        <f t="shared" si="17"/>
        <v/>
      </c>
      <c r="G119" s="1">
        <f t="shared" si="25"/>
        <v>146.37581154096094</v>
      </c>
      <c r="H119" s="4">
        <f t="shared" si="26"/>
        <v>3098.8310574727261</v>
      </c>
      <c r="I119" s="1">
        <f t="shared" si="27"/>
        <v>107.73613643057517</v>
      </c>
      <c r="J119" s="3"/>
      <c r="K119" s="10">
        <f t="shared" si="28"/>
        <v>1912.6782627704411</v>
      </c>
      <c r="L119" s="1">
        <f t="shared" si="29"/>
        <v>14.556783282633226</v>
      </c>
      <c r="M119" s="3"/>
      <c r="N119" s="14">
        <f t="shared" si="30"/>
        <v>308.57134728382709</v>
      </c>
      <c r="O119" s="15" t="s">
        <v>11</v>
      </c>
      <c r="P119" t="str">
        <f t="shared" si="18"/>
        <v/>
      </c>
      <c r="Q119" s="19">
        <f t="shared" si="19"/>
        <v>8.9186056345402373E-2</v>
      </c>
      <c r="R119" t="str">
        <f t="shared" si="20"/>
        <v/>
      </c>
      <c r="S119" t="str">
        <f t="shared" si="21"/>
        <v/>
      </c>
      <c r="T119" s="46" t="s">
        <v>8</v>
      </c>
      <c r="U119" t="str">
        <f t="shared" si="22"/>
        <v/>
      </c>
      <c r="V119" s="46" t="s">
        <v>8</v>
      </c>
      <c r="W119" t="str">
        <f t="shared" si="23"/>
        <v/>
      </c>
      <c r="X119" s="46" t="s">
        <v>8</v>
      </c>
      <c r="Y119" t="b">
        <f t="shared" si="24"/>
        <v>1</v>
      </c>
      <c r="Z119" s="49"/>
    </row>
    <row r="120" spans="1:26">
      <c r="A120" s="17">
        <v>1</v>
      </c>
      <c r="B120" s="31">
        <f t="shared" si="33"/>
        <v>43977.75</v>
      </c>
      <c r="C120" s="93">
        <f t="shared" si="31"/>
        <v>281.96399444439157</v>
      </c>
      <c r="D120" s="23"/>
      <c r="E120" s="24">
        <f t="shared" si="32"/>
        <v>5602.0446619713857</v>
      </c>
      <c r="F120" s="94" t="str">
        <f t="shared" si="17"/>
        <v/>
      </c>
      <c r="G120" s="1">
        <f t="shared" si="25"/>
        <v>153.60901625068936</v>
      </c>
      <c r="H120" s="4">
        <f t="shared" si="26"/>
        <v>3252.4400737234155</v>
      </c>
      <c r="I120" s="1">
        <f t="shared" si="27"/>
        <v>113.0766153482118</v>
      </c>
      <c r="J120" s="3"/>
      <c r="K120" s="10">
        <f t="shared" si="28"/>
        <v>2025.7548781186529</v>
      </c>
      <c r="L120" s="1">
        <f t="shared" si="29"/>
        <v>15.278362845490518</v>
      </c>
      <c r="M120" s="3"/>
      <c r="N120" s="14">
        <f t="shared" si="30"/>
        <v>323.8497101293176</v>
      </c>
      <c r="O120" s="15" t="s">
        <v>11</v>
      </c>
      <c r="P120" t="str">
        <f t="shared" si="18"/>
        <v/>
      </c>
      <c r="Q120" s="19">
        <f t="shared" si="19"/>
        <v>8.9186056345402373E-2</v>
      </c>
      <c r="R120" t="str">
        <f t="shared" si="20"/>
        <v/>
      </c>
      <c r="S120" t="str">
        <f t="shared" si="21"/>
        <v/>
      </c>
      <c r="T120" s="46" t="s">
        <v>8</v>
      </c>
      <c r="U120" t="str">
        <f t="shared" si="22"/>
        <v/>
      </c>
      <c r="V120" s="46" t="s">
        <v>8</v>
      </c>
      <c r="W120" t="str">
        <f t="shared" si="23"/>
        <v/>
      </c>
      <c r="X120" s="46" t="s">
        <v>8</v>
      </c>
      <c r="Y120" t="b">
        <f t="shared" si="24"/>
        <v>1</v>
      </c>
      <c r="Z120" s="49"/>
    </row>
    <row r="121" spans="1:26">
      <c r="A121" s="17">
        <v>1</v>
      </c>
      <c r="B121" s="31">
        <f t="shared" si="33"/>
        <v>43978.75</v>
      </c>
      <c r="C121" s="93">
        <f t="shared" si="31"/>
        <v>295.91373568587369</v>
      </c>
      <c r="D121" s="23"/>
      <c r="E121" s="24">
        <f t="shared" si="32"/>
        <v>5897.9583976572594</v>
      </c>
      <c r="F121" s="94" t="str">
        <f t="shared" si="17"/>
        <v/>
      </c>
      <c r="G121" s="1">
        <f t="shared" si="25"/>
        <v>161.1972359169803</v>
      </c>
      <c r="H121" s="4">
        <f t="shared" si="26"/>
        <v>3413.6373096403959</v>
      </c>
      <c r="I121" s="1">
        <f t="shared" si="27"/>
        <v>118.6809116389386</v>
      </c>
      <c r="J121" s="3"/>
      <c r="K121" s="10">
        <f t="shared" si="28"/>
        <v>2144.4357897575915</v>
      </c>
      <c r="L121" s="1">
        <f t="shared" si="29"/>
        <v>16.035588129955268</v>
      </c>
      <c r="M121" s="3"/>
      <c r="N121" s="14">
        <f t="shared" si="30"/>
        <v>339.88529825927287</v>
      </c>
      <c r="O121" s="15" t="s">
        <v>11</v>
      </c>
      <c r="P121" t="str">
        <f t="shared" si="18"/>
        <v/>
      </c>
      <c r="Q121" s="19">
        <f t="shared" si="19"/>
        <v>8.9186056345402373E-2</v>
      </c>
      <c r="R121" t="str">
        <f t="shared" si="20"/>
        <v/>
      </c>
      <c r="S121" t="str">
        <f t="shared" si="21"/>
        <v/>
      </c>
      <c r="T121" s="46" t="s">
        <v>8</v>
      </c>
      <c r="U121" t="str">
        <f t="shared" si="22"/>
        <v/>
      </c>
      <c r="V121" s="46" t="s">
        <v>8</v>
      </c>
      <c r="W121" t="str">
        <f t="shared" si="23"/>
        <v/>
      </c>
      <c r="X121" s="46" t="s">
        <v>8</v>
      </c>
      <c r="Y121" t="b">
        <f t="shared" si="24"/>
        <v>1</v>
      </c>
      <c r="Z121" s="49"/>
    </row>
    <row r="122" spans="1:26">
      <c r="A122" s="17">
        <v>1</v>
      </c>
      <c r="B122" s="31">
        <f t="shared" si="33"/>
        <v>43979.75</v>
      </c>
      <c r="C122" s="93">
        <f t="shared" si="31"/>
        <v>310.54982224445575</v>
      </c>
      <c r="D122" s="23"/>
      <c r="E122" s="24">
        <f t="shared" si="32"/>
        <v>6208.5082199017152</v>
      </c>
      <c r="F122" s="94" t="str">
        <f t="shared" si="17"/>
        <v/>
      </c>
      <c r="G122" s="1">
        <f t="shared" si="25"/>
        <v>169.15764946803054</v>
      </c>
      <c r="H122" s="4">
        <f t="shared" si="26"/>
        <v>3582.7949591084266</v>
      </c>
      <c r="I122" s="1">
        <f t="shared" si="27"/>
        <v>124.56196525669414</v>
      </c>
      <c r="J122" s="3"/>
      <c r="K122" s="10">
        <f t="shared" si="28"/>
        <v>2268.9977550142858</v>
      </c>
      <c r="L122" s="1">
        <f t="shared" si="29"/>
        <v>16.830207519730578</v>
      </c>
      <c r="M122" s="3"/>
      <c r="N122" s="14">
        <f t="shared" si="30"/>
        <v>356.71550577900348</v>
      </c>
      <c r="O122" s="15" t="s">
        <v>11</v>
      </c>
      <c r="P122" t="str">
        <f t="shared" si="18"/>
        <v/>
      </c>
      <c r="Q122" s="19">
        <f t="shared" si="19"/>
        <v>8.9186056345402373E-2</v>
      </c>
      <c r="R122" t="str">
        <f t="shared" si="20"/>
        <v/>
      </c>
      <c r="S122" t="str">
        <f t="shared" si="21"/>
        <v/>
      </c>
      <c r="T122" s="46" t="s">
        <v>8</v>
      </c>
      <c r="U122" t="str">
        <f t="shared" si="22"/>
        <v/>
      </c>
      <c r="V122" s="46" t="s">
        <v>8</v>
      </c>
      <c r="W122" t="str">
        <f t="shared" si="23"/>
        <v/>
      </c>
      <c r="X122" s="46" t="s">
        <v>8</v>
      </c>
      <c r="Y122" t="b">
        <f t="shared" si="24"/>
        <v>1</v>
      </c>
      <c r="Z122" s="49"/>
    </row>
    <row r="123" spans="1:26">
      <c r="A123" s="17">
        <v>1</v>
      </c>
      <c r="B123" s="31">
        <f t="shared" si="33"/>
        <v>43980.75</v>
      </c>
      <c r="C123" s="93">
        <f t="shared" si="31"/>
        <v>325.90563740445123</v>
      </c>
      <c r="D123" s="23"/>
      <c r="E123" s="24">
        <f t="shared" si="32"/>
        <v>6534.4138573061664</v>
      </c>
      <c r="F123" s="94" t="str">
        <f t="shared" si="17"/>
        <v/>
      </c>
      <c r="G123" s="1">
        <f t="shared" si="25"/>
        <v>177.50824207975376</v>
      </c>
      <c r="H123" s="4">
        <f t="shared" si="26"/>
        <v>3760.3032011881805</v>
      </c>
      <c r="I123" s="1">
        <f t="shared" si="27"/>
        <v>130.7333414406713</v>
      </c>
      <c r="J123" s="3"/>
      <c r="K123" s="10">
        <f t="shared" si="28"/>
        <v>2399.731096454957</v>
      </c>
      <c r="L123" s="1">
        <f t="shared" si="29"/>
        <v>17.66405388402497</v>
      </c>
      <c r="M123" s="3"/>
      <c r="N123" s="14">
        <f t="shared" si="30"/>
        <v>374.37955966302843</v>
      </c>
      <c r="O123" s="15" t="s">
        <v>11</v>
      </c>
      <c r="P123" t="str">
        <f t="shared" si="18"/>
        <v/>
      </c>
      <c r="Q123" s="19">
        <f t="shared" si="19"/>
        <v>8.9186056345402373E-2</v>
      </c>
      <c r="R123" t="str">
        <f t="shared" si="20"/>
        <v/>
      </c>
      <c r="S123" t="str">
        <f t="shared" si="21"/>
        <v/>
      </c>
      <c r="T123" s="46" t="s">
        <v>8</v>
      </c>
      <c r="U123" t="str">
        <f t="shared" si="22"/>
        <v/>
      </c>
      <c r="V123" s="46" t="s">
        <v>8</v>
      </c>
      <c r="W123" t="str">
        <f t="shared" si="23"/>
        <v/>
      </c>
      <c r="X123" s="46" t="s">
        <v>8</v>
      </c>
      <c r="Y123" t="b">
        <f t="shared" si="24"/>
        <v>1</v>
      </c>
      <c r="Z123" s="49"/>
    </row>
    <row r="124" spans="1:26">
      <c r="A124" s="17">
        <v>1</v>
      </c>
      <c r="B124" s="31">
        <f t="shared" si="33"/>
        <v>43981.75</v>
      </c>
      <c r="C124" s="93">
        <f t="shared" si="31"/>
        <v>342.01614894991235</v>
      </c>
      <c r="D124" s="23"/>
      <c r="E124" s="24">
        <f t="shared" si="32"/>
        <v>6876.4300062560787</v>
      </c>
      <c r="F124" s="94" t="str">
        <f t="shared" si="17"/>
        <v/>
      </c>
      <c r="G124" s="1">
        <f t="shared" si="25"/>
        <v>186.26784044715774</v>
      </c>
      <c r="H124" s="4">
        <f t="shared" si="26"/>
        <v>3946.5710416353381</v>
      </c>
      <c r="I124" s="1">
        <f t="shared" si="27"/>
        <v>137.20925997216102</v>
      </c>
      <c r="J124" s="3"/>
      <c r="K124" s="10">
        <f t="shared" si="28"/>
        <v>2536.9403564271179</v>
      </c>
      <c r="L124" s="1">
        <f t="shared" si="29"/>
        <v>18.539048530594933</v>
      </c>
      <c r="M124" s="3"/>
      <c r="N124" s="14">
        <f t="shared" si="30"/>
        <v>392.91860819362336</v>
      </c>
      <c r="O124" s="15" t="s">
        <v>11</v>
      </c>
      <c r="P124" t="str">
        <f t="shared" si="18"/>
        <v/>
      </c>
      <c r="Q124" s="19">
        <f t="shared" si="19"/>
        <v>8.9186056345402373E-2</v>
      </c>
      <c r="R124" t="str">
        <f t="shared" si="20"/>
        <v/>
      </c>
      <c r="S124" t="str">
        <f t="shared" si="21"/>
        <v/>
      </c>
      <c r="T124" s="46" t="s">
        <v>8</v>
      </c>
      <c r="U124" t="str">
        <f t="shared" si="22"/>
        <v/>
      </c>
      <c r="V124" s="46" t="s">
        <v>8</v>
      </c>
      <c r="W124" t="str">
        <f t="shared" si="23"/>
        <v/>
      </c>
      <c r="X124" s="46" t="s">
        <v>8</v>
      </c>
      <c r="Y124" t="b">
        <f t="shared" si="24"/>
        <v>1</v>
      </c>
      <c r="Z124" s="49"/>
    </row>
    <row r="125" spans="1:26">
      <c r="A125" s="17">
        <v>1</v>
      </c>
      <c r="B125" s="31">
        <f t="shared" si="33"/>
        <v>43982.75</v>
      </c>
      <c r="C125" s="93">
        <f t="shared" si="31"/>
        <v>358.91798036251566</v>
      </c>
      <c r="D125" s="23"/>
      <c r="E125" s="24">
        <f t="shared" si="32"/>
        <v>7235.3479866185944</v>
      </c>
      <c r="F125" s="94" t="str">
        <f t="shared" si="17"/>
        <v/>
      </c>
      <c r="G125" s="1">
        <f t="shared" si="25"/>
        <v>195.45614933008167</v>
      </c>
      <c r="H125" s="4">
        <f t="shared" si="26"/>
        <v>4142.0271909654202</v>
      </c>
      <c r="I125" s="1">
        <f t="shared" si="27"/>
        <v>144.00462570197089</v>
      </c>
      <c r="J125" s="3"/>
      <c r="K125" s="10">
        <f t="shared" si="28"/>
        <v>2680.9449821290887</v>
      </c>
      <c r="L125" s="1">
        <f t="shared" si="29"/>
        <v>19.457205330461409</v>
      </c>
      <c r="M125" s="3"/>
      <c r="N125" s="14">
        <f t="shared" si="30"/>
        <v>412.37581352408478</v>
      </c>
      <c r="O125" s="15" t="s">
        <v>11</v>
      </c>
      <c r="P125" t="str">
        <f t="shared" si="18"/>
        <v/>
      </c>
      <c r="Q125" s="19">
        <f t="shared" si="19"/>
        <v>8.9186056345402373E-2</v>
      </c>
      <c r="R125" t="str">
        <f t="shared" si="20"/>
        <v/>
      </c>
      <c r="S125" t="str">
        <f t="shared" si="21"/>
        <v/>
      </c>
      <c r="T125" s="47" t="s">
        <v>8</v>
      </c>
      <c r="U125" t="str">
        <f t="shared" si="22"/>
        <v/>
      </c>
      <c r="V125" s="46" t="s">
        <v>8</v>
      </c>
      <c r="W125" t="str">
        <f t="shared" si="23"/>
        <v/>
      </c>
      <c r="X125" s="46" t="s">
        <v>8</v>
      </c>
      <c r="Y125" t="b">
        <f t="shared" si="24"/>
        <v>1</v>
      </c>
      <c r="Z125" s="49"/>
    </row>
    <row r="126" spans="1:26">
      <c r="A126" s="17">
        <v>1</v>
      </c>
      <c r="B126" s="31">
        <f t="shared" si="33"/>
        <v>43983.75</v>
      </c>
      <c r="C126" s="93">
        <f t="shared" si="31"/>
        <v>376.64948480328985</v>
      </c>
      <c r="D126" s="23"/>
      <c r="E126" s="24">
        <f t="shared" si="32"/>
        <v>7611.9974714218843</v>
      </c>
      <c r="F126" s="94" t="str">
        <f t="shared" si="17"/>
        <v/>
      </c>
      <c r="G126" s="1">
        <f t="shared" si="25"/>
        <v>205.0937893896355</v>
      </c>
      <c r="H126" s="4">
        <f t="shared" si="26"/>
        <v>4347.1209803550555</v>
      </c>
      <c r="I126" s="1">
        <f t="shared" si="27"/>
        <v>151.13506039329155</v>
      </c>
      <c r="J126" s="3"/>
      <c r="K126" s="10">
        <f t="shared" si="28"/>
        <v>2832.0800425223802</v>
      </c>
      <c r="L126" s="1">
        <f t="shared" si="29"/>
        <v>20.420635020363186</v>
      </c>
      <c r="M126" s="3"/>
      <c r="N126" s="14">
        <f t="shared" si="30"/>
        <v>432.79644854444797</v>
      </c>
      <c r="O126" s="15" t="s">
        <v>11</v>
      </c>
      <c r="P126" t="str">
        <f t="shared" si="18"/>
        <v/>
      </c>
      <c r="Q126" s="19">
        <f t="shared" si="19"/>
        <v>8.9186056345402373E-2</v>
      </c>
      <c r="R126" t="str">
        <f t="shared" si="20"/>
        <v/>
      </c>
      <c r="S126" t="str">
        <f t="shared" si="21"/>
        <v/>
      </c>
      <c r="T126" s="47" t="s">
        <v>8</v>
      </c>
      <c r="U126" t="str">
        <f t="shared" si="22"/>
        <v/>
      </c>
      <c r="V126" s="46" t="s">
        <v>8</v>
      </c>
      <c r="W126" t="str">
        <f t="shared" si="23"/>
        <v/>
      </c>
      <c r="X126" s="46" t="s">
        <v>8</v>
      </c>
      <c r="Y126" t="b">
        <f t="shared" si="24"/>
        <v>1</v>
      </c>
      <c r="Z126" s="49"/>
    </row>
    <row r="127" spans="1:26">
      <c r="A127" s="17">
        <v>1</v>
      </c>
      <c r="B127" s="31">
        <f t="shared" si="33"/>
        <v>43984.75</v>
      </c>
      <c r="C127" s="93">
        <f t="shared" si="31"/>
        <v>395.25082194238257</v>
      </c>
      <c r="D127" s="23"/>
      <c r="E127" s="24">
        <f t="shared" si="32"/>
        <v>8007.2482933642668</v>
      </c>
      <c r="F127" s="94" t="str">
        <f t="shared" si="17"/>
        <v/>
      </c>
      <c r="G127" s="1">
        <f t="shared" si="25"/>
        <v>215.20233632798823</v>
      </c>
      <c r="H127" s="4">
        <f t="shared" si="26"/>
        <v>4562.3233166830441</v>
      </c>
      <c r="I127" s="1">
        <f t="shared" si="27"/>
        <v>158.61693592532504</v>
      </c>
      <c r="J127" s="3"/>
      <c r="K127" s="10">
        <f t="shared" si="28"/>
        <v>2990.6969784477051</v>
      </c>
      <c r="L127" s="1">
        <f t="shared" si="29"/>
        <v>21.431549689069822</v>
      </c>
      <c r="M127" s="3"/>
      <c r="N127" s="14">
        <f t="shared" si="30"/>
        <v>454.22799823351778</v>
      </c>
      <c r="O127" s="15" t="s">
        <v>11</v>
      </c>
      <c r="P127" t="str">
        <f t="shared" si="18"/>
        <v/>
      </c>
      <c r="Q127" s="19">
        <f t="shared" si="19"/>
        <v>8.9186056345402373E-2</v>
      </c>
      <c r="R127" t="str">
        <f t="shared" si="20"/>
        <v/>
      </c>
      <c r="S127" t="str">
        <f t="shared" si="21"/>
        <v/>
      </c>
      <c r="T127" s="47" t="s">
        <v>8</v>
      </c>
      <c r="U127" t="str">
        <f t="shared" si="22"/>
        <v/>
      </c>
      <c r="V127" s="46" t="s">
        <v>8</v>
      </c>
      <c r="W127" t="str">
        <f t="shared" si="23"/>
        <v/>
      </c>
      <c r="X127" s="46" t="s">
        <v>8</v>
      </c>
      <c r="Y127" t="b">
        <f t="shared" si="24"/>
        <v>1</v>
      </c>
      <c r="Z127" s="49"/>
    </row>
    <row r="128" spans="1:26">
      <c r="A128" s="17">
        <v>1</v>
      </c>
      <c r="B128" s="31">
        <f t="shared" si="33"/>
        <v>43985.75</v>
      </c>
      <c r="C128" s="93">
        <f t="shared" si="31"/>
        <v>414.76403769685294</v>
      </c>
      <c r="D128" s="23"/>
      <c r="E128" s="24">
        <f t="shared" si="32"/>
        <v>8422.0123310611198</v>
      </c>
      <c r="F128" s="94" t="str">
        <f t="shared" si="17"/>
        <v/>
      </c>
      <c r="G128" s="1">
        <f t="shared" si="25"/>
        <v>225.80436133985842</v>
      </c>
      <c r="H128" s="4">
        <f t="shared" si="26"/>
        <v>4788.1276780229027</v>
      </c>
      <c r="I128" s="1">
        <f t="shared" si="27"/>
        <v>166.46740890327766</v>
      </c>
      <c r="J128" s="3"/>
      <c r="K128" s="10">
        <f t="shared" si="28"/>
        <v>3157.1643873509829</v>
      </c>
      <c r="L128" s="1">
        <f t="shared" si="29"/>
        <v>22.492267453715712</v>
      </c>
      <c r="M128" s="3"/>
      <c r="N128" s="14">
        <f t="shared" si="30"/>
        <v>476.72026568723351</v>
      </c>
      <c r="O128" s="15" t="s">
        <v>11</v>
      </c>
      <c r="P128" t="str">
        <f t="shared" si="18"/>
        <v/>
      </c>
      <c r="Q128" s="19">
        <f t="shared" si="19"/>
        <v>8.9186056345402373E-2</v>
      </c>
      <c r="R128" t="str">
        <f t="shared" si="20"/>
        <v/>
      </c>
      <c r="S128" t="str">
        <f t="shared" si="21"/>
        <v/>
      </c>
      <c r="T128" s="47" t="s">
        <v>8</v>
      </c>
      <c r="U128" t="str">
        <f t="shared" si="22"/>
        <v/>
      </c>
      <c r="V128" s="46" t="s">
        <v>8</v>
      </c>
      <c r="W128" t="str">
        <f t="shared" si="23"/>
        <v/>
      </c>
      <c r="X128" s="46" t="s">
        <v>8</v>
      </c>
      <c r="Y128" t="b">
        <f t="shared" si="24"/>
        <v>1</v>
      </c>
      <c r="Z128" s="49"/>
    </row>
    <row r="129" spans="1:26">
      <c r="A129" s="17">
        <v>1</v>
      </c>
      <c r="B129" s="31">
        <f t="shared" si="33"/>
        <v>43986.75</v>
      </c>
      <c r="C129" s="93">
        <f t="shared" si="31"/>
        <v>435.23314693187604</v>
      </c>
      <c r="D129" s="23"/>
      <c r="E129" s="24">
        <f t="shared" si="32"/>
        <v>8857.2454779929958</v>
      </c>
      <c r="F129" s="94" t="str">
        <f t="shared" si="17"/>
        <v/>
      </c>
      <c r="G129" s="1">
        <f t="shared" si="25"/>
        <v>236.92347287910309</v>
      </c>
      <c r="H129" s="4">
        <f t="shared" si="26"/>
        <v>5025.0511509020062</v>
      </c>
      <c r="I129" s="1">
        <f t="shared" si="27"/>
        <v>174.7044567204394</v>
      </c>
      <c r="J129" s="3"/>
      <c r="K129" s="10">
        <f t="shared" si="28"/>
        <v>3331.8688440714222</v>
      </c>
      <c r="L129" s="1">
        <f t="shared" si="29"/>
        <v>23.605217332333059</v>
      </c>
      <c r="M129" s="3"/>
      <c r="N129" s="14">
        <f t="shared" si="30"/>
        <v>500.32548301956655</v>
      </c>
      <c r="O129" s="15" t="s">
        <v>11</v>
      </c>
      <c r="P129" t="str">
        <f t="shared" si="18"/>
        <v/>
      </c>
      <c r="Q129" s="19">
        <f t="shared" si="19"/>
        <v>8.9186056345402373E-2</v>
      </c>
      <c r="R129" t="str">
        <f t="shared" si="20"/>
        <v/>
      </c>
      <c r="S129" t="str">
        <f t="shared" si="21"/>
        <v/>
      </c>
      <c r="T129" s="47" t="s">
        <v>8</v>
      </c>
      <c r="U129" t="str">
        <f t="shared" si="22"/>
        <v/>
      </c>
      <c r="V129" s="46" t="s">
        <v>8</v>
      </c>
      <c r="W129" t="str">
        <f t="shared" si="23"/>
        <v/>
      </c>
      <c r="X129" s="46" t="s">
        <v>8</v>
      </c>
      <c r="Y129" t="b">
        <f t="shared" si="24"/>
        <v>1</v>
      </c>
      <c r="Z129" s="49"/>
    </row>
    <row r="130" spans="1:26">
      <c r="A130" s="17">
        <v>1</v>
      </c>
      <c r="B130" s="31">
        <f t="shared" si="33"/>
        <v>43987.75</v>
      </c>
      <c r="C130" s="93">
        <f t="shared" si="31"/>
        <v>456.70421917484782</v>
      </c>
      <c r="D130" s="23"/>
      <c r="E130" s="24">
        <f t="shared" si="32"/>
        <v>9313.9496971678436</v>
      </c>
      <c r="F130" s="94" t="str">
        <f t="shared" si="17"/>
        <v/>
      </c>
      <c r="G130" s="1">
        <f t="shared" si="25"/>
        <v>248.58435973810609</v>
      </c>
      <c r="H130" s="4">
        <f t="shared" si="26"/>
        <v>5273.6355106401124</v>
      </c>
      <c r="I130" s="1">
        <f t="shared" si="27"/>
        <v>183.34691511799195</v>
      </c>
      <c r="J130" s="3"/>
      <c r="K130" s="10">
        <f t="shared" si="28"/>
        <v>3515.2157591894143</v>
      </c>
      <c r="L130" s="1">
        <f t="shared" si="29"/>
        <v>24.772944318750614</v>
      </c>
      <c r="M130" s="3"/>
      <c r="N130" s="14">
        <f t="shared" si="30"/>
        <v>525.09842733831715</v>
      </c>
      <c r="O130" s="15" t="s">
        <v>11</v>
      </c>
      <c r="P130" t="str">
        <f t="shared" si="18"/>
        <v/>
      </c>
      <c r="Q130" s="19">
        <f t="shared" si="19"/>
        <v>8.9186056345402373E-2</v>
      </c>
      <c r="R130" t="str">
        <f t="shared" si="20"/>
        <v/>
      </c>
      <c r="S130" t="str">
        <f t="shared" si="21"/>
        <v/>
      </c>
      <c r="T130" s="47" t="s">
        <v>8</v>
      </c>
      <c r="U130" t="str">
        <f t="shared" si="22"/>
        <v/>
      </c>
      <c r="V130" s="46" t="s">
        <v>8</v>
      </c>
      <c r="W130" t="str">
        <f t="shared" si="23"/>
        <v/>
      </c>
      <c r="X130" s="46" t="s">
        <v>8</v>
      </c>
      <c r="Y130" t="b">
        <f t="shared" si="24"/>
        <v>1</v>
      </c>
      <c r="Z130" s="49"/>
    </row>
    <row r="131" spans="1:26">
      <c r="A131" s="17">
        <v>1</v>
      </c>
      <c r="B131" s="31">
        <f t="shared" si="33"/>
        <v>43988.75</v>
      </c>
      <c r="C131" s="93">
        <f t="shared" si="31"/>
        <v>479.22546738502206</v>
      </c>
      <c r="D131" s="23"/>
      <c r="E131" s="24">
        <f t="shared" si="32"/>
        <v>9793.1751645528657</v>
      </c>
      <c r="F131" s="94" t="str">
        <f t="shared" si="17"/>
        <v/>
      </c>
      <c r="G131" s="1">
        <f t="shared" si="25"/>
        <v>260.81283543115802</v>
      </c>
      <c r="H131" s="4">
        <f t="shared" si="26"/>
        <v>5534.4483460712709</v>
      </c>
      <c r="I131" s="1">
        <f t="shared" si="27"/>
        <v>192.41451728788007</v>
      </c>
      <c r="J131" s="3"/>
      <c r="K131" s="10">
        <f t="shared" si="28"/>
        <v>3707.6302764772945</v>
      </c>
      <c r="L131" s="1">
        <f t="shared" si="29"/>
        <v>25.998114665983675</v>
      </c>
      <c r="M131" s="3"/>
      <c r="N131" s="14">
        <f t="shared" si="30"/>
        <v>551.09654200430077</v>
      </c>
      <c r="O131" s="15" t="s">
        <v>11</v>
      </c>
      <c r="P131" t="str">
        <f t="shared" si="18"/>
        <v/>
      </c>
      <c r="Q131" s="19">
        <f t="shared" si="19"/>
        <v>8.9186056345402373E-2</v>
      </c>
      <c r="R131" t="str">
        <f t="shared" si="20"/>
        <v/>
      </c>
      <c r="S131" t="str">
        <f t="shared" si="21"/>
        <v/>
      </c>
      <c r="T131" s="47" t="s">
        <v>8</v>
      </c>
      <c r="U131" t="str">
        <f t="shared" si="22"/>
        <v/>
      </c>
      <c r="V131" s="46" t="s">
        <v>8</v>
      </c>
      <c r="W131" t="str">
        <f t="shared" si="23"/>
        <v/>
      </c>
      <c r="X131" s="46" t="s">
        <v>8</v>
      </c>
      <c r="Y131" t="b">
        <f t="shared" si="24"/>
        <v>1</v>
      </c>
      <c r="Z131" s="49"/>
    </row>
    <row r="132" spans="1:26">
      <c r="A132" s="17">
        <v>1</v>
      </c>
      <c r="B132" s="31">
        <f t="shared" si="33"/>
        <v>43989.75</v>
      </c>
      <c r="C132" s="93">
        <f t="shared" si="31"/>
        <v>502.84733981329919</v>
      </c>
      <c r="D132" s="23"/>
      <c r="E132" s="24">
        <f t="shared" si="32"/>
        <v>10296.022504366165</v>
      </c>
      <c r="F132" s="94" t="str">
        <f t="shared" si="17"/>
        <v/>
      </c>
      <c r="G132" s="1">
        <f t="shared" si="25"/>
        <v>273.63588386561628</v>
      </c>
      <c r="H132" s="4">
        <f t="shared" si="26"/>
        <v>5808.0842299368869</v>
      </c>
      <c r="I132" s="1">
        <f t="shared" si="27"/>
        <v>201.92793456351887</v>
      </c>
      <c r="J132" s="3"/>
      <c r="K132" s="10">
        <f t="shared" si="28"/>
        <v>3909.5582110408131</v>
      </c>
      <c r="L132" s="1">
        <f t="shared" si="29"/>
        <v>27.283521384164736</v>
      </c>
      <c r="M132" s="3"/>
      <c r="N132" s="14">
        <f t="shared" si="30"/>
        <v>578.38006338846549</v>
      </c>
      <c r="O132" s="15" t="s">
        <v>11</v>
      </c>
      <c r="P132" t="str">
        <f t="shared" si="18"/>
        <v/>
      </c>
      <c r="Q132" s="19">
        <f t="shared" si="19"/>
        <v>8.9186056345402373E-2</v>
      </c>
      <c r="R132" t="str">
        <f t="shared" si="20"/>
        <v/>
      </c>
      <c r="S132" t="str">
        <f t="shared" si="21"/>
        <v/>
      </c>
      <c r="T132" s="47" t="s">
        <v>8</v>
      </c>
      <c r="U132" t="str">
        <f t="shared" si="22"/>
        <v/>
      </c>
      <c r="V132" s="46" t="s">
        <v>8</v>
      </c>
      <c r="W132" t="str">
        <f t="shared" si="23"/>
        <v/>
      </c>
      <c r="X132" s="46" t="s">
        <v>8</v>
      </c>
      <c r="Y132" t="b">
        <f t="shared" si="24"/>
        <v>1</v>
      </c>
      <c r="Z132" s="49"/>
    </row>
    <row r="133" spans="1:26">
      <c r="A133" s="17">
        <v>1</v>
      </c>
      <c r="B133" s="31">
        <f t="shared" si="33"/>
        <v>43990.75</v>
      </c>
      <c r="C133" s="93">
        <f t="shared" si="31"/>
        <v>527.62261497743566</v>
      </c>
      <c r="D133" s="23"/>
      <c r="E133" s="24">
        <f t="shared" si="32"/>
        <v>10823.645119343601</v>
      </c>
      <c r="F133" s="94" t="str">
        <f t="shared" si="17"/>
        <v/>
      </c>
      <c r="G133" s="1">
        <f t="shared" si="25"/>
        <v>287.08170627623315</v>
      </c>
      <c r="H133" s="4">
        <f t="shared" si="26"/>
        <v>6095.1659362131204</v>
      </c>
      <c r="I133" s="1">
        <f t="shared" si="27"/>
        <v>211.90881874225269</v>
      </c>
      <c r="J133" s="3"/>
      <c r="K133" s="10">
        <f t="shared" si="28"/>
        <v>4121.4670297830662</v>
      </c>
      <c r="L133" s="1">
        <f t="shared" si="29"/>
        <v>28.632089958948512</v>
      </c>
      <c r="M133" s="3"/>
      <c r="N133" s="14">
        <f t="shared" si="30"/>
        <v>607.01215334741403</v>
      </c>
      <c r="O133" s="15" t="s">
        <v>11</v>
      </c>
      <c r="P133" t="str">
        <f t="shared" si="18"/>
        <v/>
      </c>
      <c r="Q133" s="19">
        <f t="shared" si="19"/>
        <v>8.9186056345402373E-2</v>
      </c>
      <c r="R133" t="str">
        <f t="shared" si="20"/>
        <v/>
      </c>
      <c r="S133" t="str">
        <f t="shared" si="21"/>
        <v/>
      </c>
      <c r="T133" s="47" t="s">
        <v>8</v>
      </c>
      <c r="U133" t="str">
        <f t="shared" si="22"/>
        <v/>
      </c>
      <c r="V133" s="46" t="s">
        <v>8</v>
      </c>
      <c r="W133" t="str">
        <f t="shared" si="23"/>
        <v/>
      </c>
      <c r="X133" s="46" t="s">
        <v>8</v>
      </c>
      <c r="Y133" t="b">
        <f t="shared" si="24"/>
        <v>1</v>
      </c>
      <c r="Z133" s="49"/>
    </row>
    <row r="134" spans="1:26">
      <c r="A134" s="17">
        <v>1</v>
      </c>
      <c r="B134" s="31">
        <f t="shared" si="33"/>
        <v>43991.75</v>
      </c>
      <c r="C134" s="93">
        <f t="shared" si="31"/>
        <v>553.60649976702007</v>
      </c>
      <c r="D134" s="23"/>
      <c r="E134" s="24">
        <f t="shared" si="32"/>
        <v>11377.251619110621</v>
      </c>
      <c r="F134" s="94" t="str">
        <f t="shared" si="17"/>
        <v/>
      </c>
      <c r="G134" s="1">
        <f t="shared" si="25"/>
        <v>301.17976938855759</v>
      </c>
      <c r="H134" s="4">
        <f t="shared" si="26"/>
        <v>6396.3457056016778</v>
      </c>
      <c r="I134" s="1">
        <f t="shared" si="27"/>
        <v>222.37984608229684</v>
      </c>
      <c r="J134" s="3"/>
      <c r="K134" s="10">
        <f t="shared" si="28"/>
        <v>4343.8468758653635</v>
      </c>
      <c r="L134" s="1">
        <f t="shared" si="29"/>
        <v>30.046884296164901</v>
      </c>
      <c r="M134" s="3"/>
      <c r="N134" s="14">
        <f t="shared" si="30"/>
        <v>637.0590376435789</v>
      </c>
      <c r="O134" s="15" t="s">
        <v>11</v>
      </c>
      <c r="P134" t="str">
        <f t="shared" si="18"/>
        <v/>
      </c>
      <c r="Q134" s="19">
        <f t="shared" si="19"/>
        <v>8.9186056345402373E-2</v>
      </c>
      <c r="R134" t="str">
        <f t="shared" si="20"/>
        <v/>
      </c>
      <c r="S134" t="str">
        <f t="shared" si="21"/>
        <v/>
      </c>
      <c r="T134" s="47" t="s">
        <v>8</v>
      </c>
      <c r="U134" t="str">
        <f t="shared" si="22"/>
        <v/>
      </c>
      <c r="V134" s="46" t="s">
        <v>8</v>
      </c>
      <c r="W134" t="str">
        <f t="shared" si="23"/>
        <v/>
      </c>
      <c r="X134" s="46" t="s">
        <v>8</v>
      </c>
      <c r="Y134" t="b">
        <f t="shared" si="24"/>
        <v>1</v>
      </c>
      <c r="Z134" s="49"/>
    </row>
    <row r="135" spans="1:26">
      <c r="A135" s="17">
        <v>1</v>
      </c>
      <c r="B135" s="31">
        <f t="shared" si="33"/>
        <v>43992.75</v>
      </c>
      <c r="C135" s="93">
        <f t="shared" si="31"/>
        <v>580.8567306802488</v>
      </c>
      <c r="D135" s="23"/>
      <c r="E135" s="24">
        <f t="shared" si="32"/>
        <v>11958.108349790869</v>
      </c>
      <c r="F135" s="94" t="str">
        <f t="shared" si="17"/>
        <v/>
      </c>
      <c r="G135" s="1">
        <f t="shared" si="25"/>
        <v>315.96085476663114</v>
      </c>
      <c r="H135" s="4">
        <f t="shared" si="26"/>
        <v>6712.306560368309</v>
      </c>
      <c r="I135" s="1">
        <f t="shared" si="27"/>
        <v>233.36476301533571</v>
      </c>
      <c r="J135" s="3"/>
      <c r="K135" s="10">
        <f t="shared" si="28"/>
        <v>4577.211638880699</v>
      </c>
      <c r="L135" s="1">
        <f t="shared" si="29"/>
        <v>31.531112898283165</v>
      </c>
      <c r="M135" s="3"/>
      <c r="N135" s="14">
        <f t="shared" si="30"/>
        <v>668.59015054186204</v>
      </c>
      <c r="O135" s="15" t="s">
        <v>11</v>
      </c>
      <c r="P135" t="str">
        <f t="shared" si="18"/>
        <v/>
      </c>
      <c r="Q135" s="19">
        <f t="shared" si="19"/>
        <v>8.9186056345402373E-2</v>
      </c>
      <c r="R135" t="str">
        <f t="shared" si="20"/>
        <v/>
      </c>
      <c r="S135" t="str">
        <f t="shared" si="21"/>
        <v/>
      </c>
      <c r="T135" s="47" t="s">
        <v>8</v>
      </c>
      <c r="U135" t="str">
        <f t="shared" si="22"/>
        <v/>
      </c>
      <c r="V135" s="46" t="s">
        <v>8</v>
      </c>
      <c r="W135" t="str">
        <f t="shared" si="23"/>
        <v/>
      </c>
      <c r="X135" s="46" t="s">
        <v>8</v>
      </c>
      <c r="Y135" t="b">
        <f t="shared" si="24"/>
        <v>1</v>
      </c>
      <c r="Z135" s="49"/>
    </row>
    <row r="136" spans="1:26">
      <c r="A136" s="17">
        <v>1</v>
      </c>
      <c r="B136" s="31">
        <f t="shared" si="33"/>
        <v>43993.75</v>
      </c>
      <c r="C136" s="93">
        <f t="shared" si="31"/>
        <v>609.43367818016668</v>
      </c>
      <c r="D136" s="23"/>
      <c r="E136" s="24">
        <f t="shared" si="32"/>
        <v>12567.542027971036</v>
      </c>
      <c r="F136" s="94" t="str">
        <f t="shared" si="17"/>
        <v/>
      </c>
      <c r="G136" s="1">
        <f t="shared" si="25"/>
        <v>331.45710928820404</v>
      </c>
      <c r="H136" s="4">
        <f t="shared" si="26"/>
        <v>7043.7636696565132</v>
      </c>
      <c r="I136" s="1">
        <f t="shared" si="27"/>
        <v>244.88843361397801</v>
      </c>
      <c r="J136" s="3"/>
      <c r="K136" s="10">
        <f t="shared" si="28"/>
        <v>4822.1000724946771</v>
      </c>
      <c r="L136" s="1">
        <f t="shared" si="29"/>
        <v>33.088135277983817</v>
      </c>
      <c r="M136" s="3"/>
      <c r="N136" s="14">
        <f t="shared" si="30"/>
        <v>701.67828581984588</v>
      </c>
      <c r="O136" s="15" t="s">
        <v>11</v>
      </c>
      <c r="P136" t="str">
        <f t="shared" si="18"/>
        <v/>
      </c>
      <c r="Q136" s="19">
        <f t="shared" si="19"/>
        <v>8.9186056345402373E-2</v>
      </c>
      <c r="R136" t="str">
        <f t="shared" si="20"/>
        <v/>
      </c>
      <c r="S136" t="str">
        <f t="shared" si="21"/>
        <v/>
      </c>
      <c r="T136" s="47" t="s">
        <v>8</v>
      </c>
      <c r="U136" t="str">
        <f t="shared" si="22"/>
        <v/>
      </c>
      <c r="V136" s="46" t="s">
        <v>8</v>
      </c>
      <c r="W136" t="str">
        <f t="shared" si="23"/>
        <v/>
      </c>
      <c r="X136" s="46" t="s">
        <v>8</v>
      </c>
      <c r="Y136" t="b">
        <f t="shared" si="24"/>
        <v>1</v>
      </c>
      <c r="Z136" s="49"/>
    </row>
    <row r="137" spans="1:26">
      <c r="A137" s="17">
        <v>1</v>
      </c>
      <c r="B137" s="31">
        <f t="shared" si="33"/>
        <v>43994.75</v>
      </c>
      <c r="C137" s="93">
        <f t="shared" si="31"/>
        <v>639.40045414189626</v>
      </c>
      <c r="D137" s="23"/>
      <c r="E137" s="24">
        <f t="shared" si="32"/>
        <v>13206.942482112932</v>
      </c>
      <c r="F137" s="94" t="str">
        <f t="shared" si="17"/>
        <v/>
      </c>
      <c r="G137" s="1">
        <f t="shared" si="25"/>
        <v>347.70209667726328</v>
      </c>
      <c r="H137" s="4">
        <f t="shared" si="26"/>
        <v>7391.4657663337766</v>
      </c>
      <c r="I137" s="1">
        <f t="shared" si="27"/>
        <v>256.97688885082772</v>
      </c>
      <c r="J137" s="3"/>
      <c r="K137" s="10">
        <f t="shared" si="28"/>
        <v>5079.076961345505</v>
      </c>
      <c r="L137" s="1">
        <f t="shared" si="29"/>
        <v>34.721468613804966</v>
      </c>
      <c r="M137" s="3"/>
      <c r="N137" s="14">
        <f t="shared" si="30"/>
        <v>736.39975443365086</v>
      </c>
      <c r="O137" s="15" t="s">
        <v>11</v>
      </c>
      <c r="P137" t="str">
        <f t="shared" si="18"/>
        <v/>
      </c>
      <c r="Q137" s="19">
        <f t="shared" si="19"/>
        <v>8.9186056345402373E-2</v>
      </c>
      <c r="R137" t="str">
        <f t="shared" si="20"/>
        <v/>
      </c>
      <c r="S137" t="str">
        <f t="shared" si="21"/>
        <v/>
      </c>
      <c r="T137" s="47" t="s">
        <v>8</v>
      </c>
      <c r="U137" t="str">
        <f t="shared" si="22"/>
        <v/>
      </c>
      <c r="V137" s="46" t="s">
        <v>8</v>
      </c>
      <c r="W137" t="str">
        <f t="shared" si="23"/>
        <v/>
      </c>
      <c r="X137" s="46" t="s">
        <v>8</v>
      </c>
      <c r="Y137" t="b">
        <f t="shared" si="24"/>
        <v>1</v>
      </c>
      <c r="Z137" s="49"/>
    </row>
    <row r="138" spans="1:26">
      <c r="A138" s="17">
        <v>1</v>
      </c>
      <c r="B138" s="31">
        <f t="shared" si="33"/>
        <v>43995.75</v>
      </c>
      <c r="C138" s="93">
        <f t="shared" si="31"/>
        <v>670.82302234405688</v>
      </c>
      <c r="D138" s="23"/>
      <c r="E138" s="24">
        <f t="shared" si="32"/>
        <v>13877.765504456989</v>
      </c>
      <c r="F138" s="94" t="str">
        <f t="shared" si="17"/>
        <v/>
      </c>
      <c r="G138" s="1">
        <f t="shared" si="25"/>
        <v>364.73085000865859</v>
      </c>
      <c r="H138" s="4">
        <f t="shared" si="26"/>
        <v>7756.1966163424349</v>
      </c>
      <c r="I138" s="1">
        <f t="shared" si="27"/>
        <v>269.65737768296805</v>
      </c>
      <c r="J138" s="3"/>
      <c r="K138" s="10">
        <f t="shared" si="28"/>
        <v>5348.7343390284732</v>
      </c>
      <c r="L138" s="1">
        <f t="shared" si="29"/>
        <v>36.434794652429566</v>
      </c>
      <c r="M138" s="3"/>
      <c r="N138" s="14">
        <f t="shared" si="30"/>
        <v>772.83454908608041</v>
      </c>
      <c r="O138" s="15" t="s">
        <v>11</v>
      </c>
      <c r="P138" t="str">
        <f t="shared" si="18"/>
        <v/>
      </c>
      <c r="Q138" s="19">
        <f t="shared" si="19"/>
        <v>8.9186056345402373E-2</v>
      </c>
      <c r="R138" t="str">
        <f t="shared" si="20"/>
        <v/>
      </c>
      <c r="S138" t="str">
        <f t="shared" si="21"/>
        <v/>
      </c>
      <c r="T138" s="47" t="s">
        <v>8</v>
      </c>
      <c r="U138" t="str">
        <f t="shared" si="22"/>
        <v/>
      </c>
      <c r="V138" s="46" t="s">
        <v>8</v>
      </c>
      <c r="W138" t="str">
        <f t="shared" si="23"/>
        <v/>
      </c>
      <c r="X138" s="46" t="s">
        <v>8</v>
      </c>
      <c r="Y138" t="b">
        <f t="shared" si="24"/>
        <v>1</v>
      </c>
      <c r="Z138" s="49"/>
    </row>
    <row r="139" spans="1:26">
      <c r="A139" s="17">
        <v>1</v>
      </c>
      <c r="B139" s="31">
        <f t="shared" si="33"/>
        <v>43996.75</v>
      </c>
      <c r="C139" s="93">
        <f t="shared" si="31"/>
        <v>703.77031193670337</v>
      </c>
      <c r="D139" s="23"/>
      <c r="E139" s="24">
        <f t="shared" si="32"/>
        <v>14581.535816393693</v>
      </c>
      <c r="F139" s="94" t="str">
        <f t="shared" si="17"/>
        <v/>
      </c>
      <c r="G139" s="1">
        <f t="shared" si="25"/>
        <v>382.57992508289266</v>
      </c>
      <c r="H139" s="4">
        <f t="shared" si="26"/>
        <v>8138.7765414253272</v>
      </c>
      <c r="I139" s="1">
        <f t="shared" si="27"/>
        <v>282.95841999211058</v>
      </c>
      <c r="J139" s="3"/>
      <c r="K139" s="10">
        <f t="shared" si="28"/>
        <v>5631.6927590205842</v>
      </c>
      <c r="L139" s="1">
        <f t="shared" si="29"/>
        <v>38.231966861701174</v>
      </c>
      <c r="M139" s="3"/>
      <c r="N139" s="14">
        <f t="shared" si="30"/>
        <v>811.06651594778157</v>
      </c>
      <c r="O139" s="15" t="s">
        <v>11</v>
      </c>
      <c r="P139" t="str">
        <f t="shared" si="18"/>
        <v/>
      </c>
      <c r="Q139" s="19">
        <f t="shared" si="19"/>
        <v>8.9186056345402373E-2</v>
      </c>
      <c r="R139" t="str">
        <f t="shared" si="20"/>
        <v/>
      </c>
      <c r="S139" t="str">
        <f t="shared" si="21"/>
        <v/>
      </c>
      <c r="T139" s="47" t="s">
        <v>8</v>
      </c>
      <c r="U139" t="str">
        <f t="shared" si="22"/>
        <v/>
      </c>
      <c r="V139" s="46" t="s">
        <v>8</v>
      </c>
      <c r="W139" t="str">
        <f t="shared" si="23"/>
        <v/>
      </c>
      <c r="X139" s="46" t="s">
        <v>8</v>
      </c>
      <c r="Y139" t="b">
        <f t="shared" si="24"/>
        <v>1</v>
      </c>
      <c r="Z139" s="49"/>
    </row>
    <row r="140" spans="1:26">
      <c r="A140" s="17">
        <v>1</v>
      </c>
      <c r="B140" s="31">
        <f t="shared" si="33"/>
        <v>43997.75</v>
      </c>
      <c r="C140" s="93">
        <f t="shared" si="31"/>
        <v>738.31433379490772</v>
      </c>
      <c r="D140" s="23"/>
      <c r="E140" s="24">
        <f t="shared" si="32"/>
        <v>15319.8501501886</v>
      </c>
      <c r="F140" s="94" t="str">
        <f t="shared" si="17"/>
        <v/>
      </c>
      <c r="G140" s="1">
        <f t="shared" si="25"/>
        <v>401.287454550544</v>
      </c>
      <c r="H140" s="4">
        <f t="shared" si="26"/>
        <v>8540.0639959758719</v>
      </c>
      <c r="I140" s="1">
        <f t="shared" si="27"/>
        <v>296.90986140647243</v>
      </c>
      <c r="J140" s="3"/>
      <c r="K140" s="10">
        <f t="shared" si="28"/>
        <v>5928.6026204270565</v>
      </c>
      <c r="L140" s="1">
        <f t="shared" si="29"/>
        <v>40.117017837889549</v>
      </c>
      <c r="M140" s="3"/>
      <c r="N140" s="14">
        <f t="shared" si="30"/>
        <v>851.1835337856711</v>
      </c>
      <c r="O140" s="15" t="s">
        <v>11</v>
      </c>
      <c r="P140" t="str">
        <f t="shared" si="18"/>
        <v/>
      </c>
      <c r="Q140" s="19">
        <f t="shared" si="19"/>
        <v>8.9186056345402373E-2</v>
      </c>
      <c r="R140" t="str">
        <f t="shared" si="20"/>
        <v/>
      </c>
      <c r="S140" t="str">
        <f t="shared" si="21"/>
        <v/>
      </c>
      <c r="T140" s="47" t="s">
        <v>8</v>
      </c>
      <c r="U140" t="str">
        <f t="shared" si="22"/>
        <v/>
      </c>
      <c r="V140" s="46" t="s">
        <v>8</v>
      </c>
      <c r="W140" t="str">
        <f t="shared" si="23"/>
        <v/>
      </c>
      <c r="X140" s="46" t="s">
        <v>8</v>
      </c>
      <c r="Y140" t="b">
        <f t="shared" si="24"/>
        <v>1</v>
      </c>
      <c r="Z140" s="49"/>
    </row>
    <row r="141" spans="1:26">
      <c r="A141" s="17">
        <v>1</v>
      </c>
      <c r="B141" s="31">
        <f t="shared" si="33"/>
        <v>43998.75</v>
      </c>
      <c r="C141" s="93">
        <f t="shared" si="31"/>
        <v>774.53029964076632</v>
      </c>
      <c r="D141" s="23"/>
      <c r="E141" s="24">
        <f t="shared" si="32"/>
        <v>16094.380449829367</v>
      </c>
      <c r="F141" s="94" t="str">
        <f t="shared" si="17"/>
        <v/>
      </c>
      <c r="G141" s="1">
        <f t="shared" si="25"/>
        <v>420.89320264516817</v>
      </c>
      <c r="H141" s="4">
        <f t="shared" si="26"/>
        <v>8960.9571986210394</v>
      </c>
      <c r="I141" s="1">
        <f t="shared" si="27"/>
        <v>311.54293002553527</v>
      </c>
      <c r="J141" s="3"/>
      <c r="K141" s="10">
        <f t="shared" si="28"/>
        <v>6240.145550452592</v>
      </c>
      <c r="L141" s="1">
        <f t="shared" si="29"/>
        <v>42.094166970064542</v>
      </c>
      <c r="M141" s="3"/>
      <c r="N141" s="14">
        <f t="shared" si="30"/>
        <v>893.27770075573562</v>
      </c>
      <c r="O141" s="15" t="s">
        <v>11</v>
      </c>
      <c r="P141" t="str">
        <f t="shared" si="18"/>
        <v/>
      </c>
      <c r="Q141" s="19">
        <f t="shared" si="19"/>
        <v>8.9186056345402373E-2</v>
      </c>
      <c r="R141" t="str">
        <f t="shared" si="20"/>
        <v/>
      </c>
      <c r="S141" t="str">
        <f t="shared" si="21"/>
        <v/>
      </c>
      <c r="T141" s="47" t="s">
        <v>8</v>
      </c>
      <c r="U141" t="str">
        <f t="shared" si="22"/>
        <v/>
      </c>
      <c r="V141" s="46" t="s">
        <v>8</v>
      </c>
      <c r="W141" t="str">
        <f t="shared" si="23"/>
        <v/>
      </c>
      <c r="X141" s="46" t="s">
        <v>8</v>
      </c>
      <c r="Y141" t="b">
        <f t="shared" si="24"/>
        <v>1</v>
      </c>
      <c r="Z141" s="49"/>
    </row>
    <row r="142" spans="1:26">
      <c r="A142" s="17">
        <v>1</v>
      </c>
      <c r="B142" s="31">
        <f t="shared" si="33"/>
        <v>43999.75</v>
      </c>
      <c r="C142" s="93">
        <f t="shared" si="31"/>
        <v>812.49674378748932</v>
      </c>
      <c r="D142" s="23"/>
      <c r="E142" s="24">
        <f t="shared" si="32"/>
        <v>16906.877193616856</v>
      </c>
      <c r="F142" s="94" t="str">
        <f t="shared" si="17"/>
        <v/>
      </c>
      <c r="G142" s="1">
        <f t="shared" si="25"/>
        <v>441.43862036068242</v>
      </c>
      <c r="H142" s="4">
        <f t="shared" si="26"/>
        <v>9402.3958189817222</v>
      </c>
      <c r="I142" s="1">
        <f t="shared" si="27"/>
        <v>326.89029506314091</v>
      </c>
      <c r="J142" s="3"/>
      <c r="K142" s="10">
        <f t="shared" si="28"/>
        <v>6567.0358455157329</v>
      </c>
      <c r="L142" s="1">
        <f t="shared" si="29"/>
        <v>44.167828363666224</v>
      </c>
      <c r="M142" s="3"/>
      <c r="N142" s="14">
        <f t="shared" si="30"/>
        <v>937.44552911940184</v>
      </c>
      <c r="O142" s="15" t="s">
        <v>11</v>
      </c>
      <c r="P142" t="str">
        <f t="shared" si="18"/>
        <v/>
      </c>
      <c r="Q142" s="19">
        <f t="shared" si="19"/>
        <v>8.9186056345402373E-2</v>
      </c>
      <c r="R142" t="str">
        <f t="shared" si="20"/>
        <v/>
      </c>
      <c r="S142" t="str">
        <f t="shared" si="21"/>
        <v/>
      </c>
      <c r="T142" s="47" t="s">
        <v>8</v>
      </c>
      <c r="U142" t="str">
        <f t="shared" si="22"/>
        <v/>
      </c>
      <c r="V142" s="46" t="s">
        <v>8</v>
      </c>
      <c r="W142" t="str">
        <f t="shared" si="23"/>
        <v/>
      </c>
      <c r="X142" s="46" t="s">
        <v>8</v>
      </c>
      <c r="Y142" t="b">
        <f t="shared" si="24"/>
        <v>1</v>
      </c>
      <c r="Z142" s="49"/>
    </row>
    <row r="143" spans="1:26">
      <c r="A143" s="17">
        <v>1</v>
      </c>
      <c r="B143" s="31">
        <f t="shared" si="33"/>
        <v>44000.75</v>
      </c>
      <c r="C143" s="93">
        <f t="shared" si="31"/>
        <v>852.2956473262675</v>
      </c>
      <c r="D143" s="23"/>
      <c r="E143" s="24">
        <f t="shared" si="32"/>
        <v>17759.172840943123</v>
      </c>
      <c r="F143" s="94" t="str">
        <f t="shared" si="17"/>
        <v/>
      </c>
      <c r="G143" s="1">
        <f t="shared" si="25"/>
        <v>462.9669008840001</v>
      </c>
      <c r="H143" s="4">
        <f t="shared" si="26"/>
        <v>9865.3627198657232</v>
      </c>
      <c r="I143" s="1">
        <f t="shared" si="27"/>
        <v>342.9861274177959</v>
      </c>
      <c r="J143" s="3"/>
      <c r="K143" s="10">
        <f t="shared" si="28"/>
        <v>6910.0219729335286</v>
      </c>
      <c r="L143" s="1">
        <f t="shared" si="29"/>
        <v>46.342619024470117</v>
      </c>
      <c r="M143" s="3"/>
      <c r="N143" s="14">
        <f t="shared" si="30"/>
        <v>983.78814814387192</v>
      </c>
      <c r="O143" s="15" t="s">
        <v>11</v>
      </c>
      <c r="P143" t="str">
        <f t="shared" si="18"/>
        <v/>
      </c>
      <c r="Q143" s="19">
        <f t="shared" si="19"/>
        <v>8.9186056345402373E-2</v>
      </c>
      <c r="R143" t="str">
        <f t="shared" si="20"/>
        <v/>
      </c>
      <c r="S143" t="str">
        <f t="shared" si="21"/>
        <v/>
      </c>
      <c r="T143" s="47" t="s">
        <v>8</v>
      </c>
      <c r="U143" t="str">
        <f t="shared" si="22"/>
        <v/>
      </c>
      <c r="V143" s="46" t="s">
        <v>8</v>
      </c>
      <c r="W143" t="str">
        <f t="shared" si="23"/>
        <v/>
      </c>
      <c r="X143" s="46" t="s">
        <v>8</v>
      </c>
      <c r="Y143" t="b">
        <f t="shared" si="24"/>
        <v>1</v>
      </c>
      <c r="Z143" s="49"/>
    </row>
    <row r="144" spans="1:26">
      <c r="A144" s="17">
        <v>1</v>
      </c>
      <c r="B144" s="31">
        <f t="shared" si="33"/>
        <v>44001.75</v>
      </c>
      <c r="C144" s="93">
        <f t="shared" si="31"/>
        <v>894.01256454050235</v>
      </c>
      <c r="D144" s="23"/>
      <c r="E144" s="24">
        <f t="shared" si="32"/>
        <v>18653.185405483626</v>
      </c>
      <c r="F144" s="94" t="str">
        <f t="shared" si="17"/>
        <v/>
      </c>
      <c r="G144" s="1">
        <f t="shared" si="25"/>
        <v>485.52303506585997</v>
      </c>
      <c r="H144" s="4">
        <f t="shared" si="26"/>
        <v>10350.885754931584</v>
      </c>
      <c r="I144" s="1">
        <f t="shared" si="27"/>
        <v>359.86616217151459</v>
      </c>
      <c r="J144" s="3"/>
      <c r="K144" s="10">
        <f t="shared" si="28"/>
        <v>7269.8881351050431</v>
      </c>
      <c r="L144" s="1">
        <f t="shared" si="29"/>
        <v>48.62336730312721</v>
      </c>
      <c r="M144" s="3"/>
      <c r="N144" s="14">
        <f t="shared" si="30"/>
        <v>1032.4115154469991</v>
      </c>
      <c r="O144" s="15" t="s">
        <v>11</v>
      </c>
      <c r="P144" t="str">
        <f t="shared" si="18"/>
        <v/>
      </c>
      <c r="Q144" s="19">
        <f t="shared" si="19"/>
        <v>8.9186056345402373E-2</v>
      </c>
      <c r="R144" t="str">
        <f t="shared" si="20"/>
        <v/>
      </c>
      <c r="S144" t="str">
        <f t="shared" si="21"/>
        <v/>
      </c>
      <c r="T144" s="47" t="s">
        <v>8</v>
      </c>
      <c r="U144" t="str">
        <f t="shared" si="22"/>
        <v/>
      </c>
      <c r="V144" s="46" t="s">
        <v>8</v>
      </c>
      <c r="W144" t="str">
        <f t="shared" si="23"/>
        <v/>
      </c>
      <c r="X144" s="46" t="s">
        <v>8</v>
      </c>
      <c r="Y144" t="b">
        <f t="shared" si="24"/>
        <v>1</v>
      </c>
      <c r="Z144" s="49"/>
    </row>
    <row r="145" spans="1:26">
      <c r="A145" s="17">
        <v>1</v>
      </c>
      <c r="B145" s="31">
        <f t="shared" si="33"/>
        <v>44002.75</v>
      </c>
      <c r="C145" s="93">
        <f t="shared" si="31"/>
        <v>937.73675129136973</v>
      </c>
      <c r="D145" s="23"/>
      <c r="E145" s="24">
        <f t="shared" si="32"/>
        <v>19590.922156774996</v>
      </c>
      <c r="F145" s="94" t="str">
        <f t="shared" si="17"/>
        <v/>
      </c>
      <c r="G145" s="1">
        <f t="shared" si="25"/>
        <v>509.15386668215746</v>
      </c>
      <c r="H145" s="4">
        <f t="shared" si="26"/>
        <v>10860.039621613741</v>
      </c>
      <c r="I145" s="1">
        <f t="shared" si="27"/>
        <v>377.56776300991612</v>
      </c>
      <c r="J145" s="3"/>
      <c r="K145" s="10">
        <f t="shared" si="28"/>
        <v>7647.4558981149594</v>
      </c>
      <c r="L145" s="1">
        <f t="shared" si="29"/>
        <v>51.015121599294467</v>
      </c>
      <c r="M145" s="3"/>
      <c r="N145" s="14">
        <f t="shared" si="30"/>
        <v>1083.4266370462935</v>
      </c>
      <c r="O145" s="15" t="s">
        <v>11</v>
      </c>
      <c r="P145" t="str">
        <f t="shared" si="18"/>
        <v/>
      </c>
      <c r="Q145" s="19">
        <f t="shared" si="19"/>
        <v>8.9186056345402373E-2</v>
      </c>
      <c r="R145" t="str">
        <f t="shared" si="20"/>
        <v/>
      </c>
      <c r="S145" t="str">
        <f t="shared" si="21"/>
        <v/>
      </c>
      <c r="T145" s="47" t="s">
        <v>8</v>
      </c>
      <c r="U145" t="str">
        <f t="shared" si="22"/>
        <v/>
      </c>
      <c r="V145" s="46" t="s">
        <v>8</v>
      </c>
      <c r="W145" t="str">
        <f t="shared" si="23"/>
        <v/>
      </c>
      <c r="X145" s="46" t="s">
        <v>8</v>
      </c>
      <c r="Y145" t="b">
        <f t="shared" si="24"/>
        <v>1</v>
      </c>
      <c r="Z145" s="49"/>
    </row>
    <row r="146" spans="1:26">
      <c r="A146" s="17">
        <v>1</v>
      </c>
      <c r="B146" s="31">
        <f t="shared" si="33"/>
        <v>44003.75</v>
      </c>
      <c r="C146" s="93">
        <f t="shared" si="31"/>
        <v>983.56129507400692</v>
      </c>
      <c r="D146" s="23"/>
      <c r="E146" s="24">
        <f t="shared" si="32"/>
        <v>20574.483451849002</v>
      </c>
      <c r="F146" s="94" t="str">
        <f t="shared" si="17"/>
        <v/>
      </c>
      <c r="G146" s="1">
        <f t="shared" si="25"/>
        <v>533.9081472044453</v>
      </c>
      <c r="H146" s="4">
        <f t="shared" si="26"/>
        <v>11393.947768818187</v>
      </c>
      <c r="I146" s="1">
        <f t="shared" si="27"/>
        <v>396.12998854651107</v>
      </c>
      <c r="J146" s="3"/>
      <c r="K146" s="10">
        <f t="shared" si="28"/>
        <v>8043.5858866614708</v>
      </c>
      <c r="L146" s="1">
        <f t="shared" si="29"/>
        <v>53.523159323050159</v>
      </c>
      <c r="M146" s="3"/>
      <c r="N146" s="14">
        <f t="shared" si="30"/>
        <v>1136.9497963693436</v>
      </c>
      <c r="O146" s="15" t="s">
        <v>11</v>
      </c>
      <c r="P146" t="str">
        <f t="shared" si="18"/>
        <v/>
      </c>
      <c r="Q146" s="19">
        <f t="shared" si="19"/>
        <v>8.9186056345402373E-2</v>
      </c>
      <c r="R146" t="str">
        <f t="shared" si="20"/>
        <v/>
      </c>
      <c r="S146" t="str">
        <f t="shared" si="21"/>
        <v/>
      </c>
      <c r="T146" s="47" t="s">
        <v>8</v>
      </c>
      <c r="U146" t="str">
        <f t="shared" si="22"/>
        <v/>
      </c>
      <c r="V146" s="46" t="s">
        <v>8</v>
      </c>
      <c r="W146" t="str">
        <f t="shared" si="23"/>
        <v/>
      </c>
      <c r="X146" s="46" t="s">
        <v>8</v>
      </c>
      <c r="Y146" t="b">
        <f t="shared" si="24"/>
        <v>1</v>
      </c>
      <c r="Z146" s="49"/>
    </row>
    <row r="147" spans="1:26">
      <c r="A147" s="17">
        <v>1</v>
      </c>
      <c r="B147" s="31">
        <f t="shared" si="33"/>
        <v>44004.75</v>
      </c>
      <c r="C147" s="93">
        <f t="shared" si="31"/>
        <v>1031.5832463942133</v>
      </c>
      <c r="D147" s="23"/>
      <c r="E147" s="24">
        <f t="shared" si="32"/>
        <v>21606.066698243216</v>
      </c>
      <c r="F147" s="94" t="str">
        <f t="shared" si="17"/>
        <v/>
      </c>
      <c r="G147" s="1">
        <f t="shared" si="25"/>
        <v>559.83658976137156</v>
      </c>
      <c r="H147" s="4">
        <f t="shared" si="26"/>
        <v>11953.784358579558</v>
      </c>
      <c r="I147" s="1">
        <f t="shared" si="27"/>
        <v>415.59366052304955</v>
      </c>
      <c r="J147" s="3"/>
      <c r="K147" s="10">
        <f t="shared" si="28"/>
        <v>8459.1795471845198</v>
      </c>
      <c r="L147" s="1">
        <f t="shared" si="29"/>
        <v>56.152996109793563</v>
      </c>
      <c r="M147" s="3"/>
      <c r="N147" s="14">
        <f t="shared" si="30"/>
        <v>1193.1027924791372</v>
      </c>
      <c r="O147" s="15" t="s">
        <v>11</v>
      </c>
      <c r="P147" t="str">
        <f t="shared" si="18"/>
        <v/>
      </c>
      <c r="Q147" s="19">
        <f t="shared" si="19"/>
        <v>8.9186056345402373E-2</v>
      </c>
      <c r="R147" t="str">
        <f t="shared" si="20"/>
        <v/>
      </c>
      <c r="S147" t="str">
        <f t="shared" si="21"/>
        <v/>
      </c>
      <c r="T147" s="47" t="s">
        <v>8</v>
      </c>
      <c r="U147" t="str">
        <f t="shared" si="22"/>
        <v/>
      </c>
      <c r="V147" s="46" t="s">
        <v>8</v>
      </c>
      <c r="W147" t="str">
        <f t="shared" si="23"/>
        <v/>
      </c>
      <c r="X147" s="46" t="s">
        <v>8</v>
      </c>
      <c r="Y147" t="b">
        <f t="shared" si="24"/>
        <v>1</v>
      </c>
      <c r="Z147" s="49"/>
    </row>
    <row r="148" spans="1:26">
      <c r="A148" s="17">
        <v>1</v>
      </c>
      <c r="B148" s="31">
        <f t="shared" si="33"/>
        <v>44005.75</v>
      </c>
      <c r="C148" s="93">
        <f t="shared" si="31"/>
        <v>1081.9037510609378</v>
      </c>
      <c r="D148" s="23"/>
      <c r="E148" s="24">
        <f t="shared" si="32"/>
        <v>22687.970449304154</v>
      </c>
      <c r="F148" s="94" t="str">
        <f t="shared" si="17"/>
        <v/>
      </c>
      <c r="G148" s="1">
        <f t="shared" si="25"/>
        <v>586.99192193245881</v>
      </c>
      <c r="H148" s="4">
        <f t="shared" si="26"/>
        <v>12540.776280512016</v>
      </c>
      <c r="I148" s="1">
        <f t="shared" si="27"/>
        <v>436.00143384533482</v>
      </c>
      <c r="J148" s="3"/>
      <c r="K148" s="10">
        <f t="shared" si="28"/>
        <v>8895.1809810298546</v>
      </c>
      <c r="L148" s="1">
        <f t="shared" si="29"/>
        <v>58.910395283143735</v>
      </c>
      <c r="M148" s="3"/>
      <c r="N148" s="14">
        <f t="shared" si="30"/>
        <v>1252.0131877622809</v>
      </c>
      <c r="O148" s="15" t="s">
        <v>11</v>
      </c>
      <c r="P148" t="str">
        <f t="shared" si="18"/>
        <v/>
      </c>
      <c r="Q148" s="19">
        <f t="shared" si="19"/>
        <v>8.9186056345402373E-2</v>
      </c>
      <c r="R148" t="str">
        <f t="shared" si="20"/>
        <v/>
      </c>
      <c r="S148" t="str">
        <f t="shared" si="21"/>
        <v/>
      </c>
      <c r="T148" s="47" t="s">
        <v>8</v>
      </c>
      <c r="U148" t="str">
        <f t="shared" si="22"/>
        <v/>
      </c>
      <c r="V148" s="46" t="s">
        <v>8</v>
      </c>
      <c r="W148" t="str">
        <f t="shared" si="23"/>
        <v/>
      </c>
      <c r="X148" s="46" t="s">
        <v>8</v>
      </c>
      <c r="Y148" t="b">
        <f t="shared" si="24"/>
        <v>1</v>
      </c>
      <c r="Z148" s="49"/>
    </row>
    <row r="149" spans="1:26">
      <c r="A149" s="17">
        <v>1</v>
      </c>
      <c r="B149" s="31">
        <f t="shared" si="33"/>
        <v>44006.75</v>
      </c>
      <c r="C149" s="93">
        <f t="shared" si="31"/>
        <v>1134.6281829298823</v>
      </c>
      <c r="D149" s="23"/>
      <c r="E149" s="24">
        <f t="shared" si="32"/>
        <v>23822.598632234036</v>
      </c>
      <c r="F149" s="94" t="str">
        <f t="shared" si="17"/>
        <v/>
      </c>
      <c r="G149" s="1">
        <f t="shared" si="25"/>
        <v>615.42893697151715</v>
      </c>
      <c r="H149" s="4">
        <f t="shared" si="26"/>
        <v>13156.205217483533</v>
      </c>
      <c r="I149" s="1">
        <f t="shared" si="27"/>
        <v>457.3978683999058</v>
      </c>
      <c r="J149" s="3"/>
      <c r="K149" s="10">
        <f t="shared" si="28"/>
        <v>9352.5788494297612</v>
      </c>
      <c r="L149" s="1">
        <f t="shared" si="29"/>
        <v>61.801377558460814</v>
      </c>
      <c r="M149" s="3"/>
      <c r="N149" s="14">
        <f t="shared" si="30"/>
        <v>1313.8145653207418</v>
      </c>
      <c r="O149" s="15" t="s">
        <v>11</v>
      </c>
      <c r="P149" t="str">
        <f t="shared" si="18"/>
        <v/>
      </c>
      <c r="Q149" s="19">
        <f t="shared" si="19"/>
        <v>8.9186056345402373E-2</v>
      </c>
      <c r="R149" t="str">
        <f t="shared" si="20"/>
        <v/>
      </c>
      <c r="S149" t="str">
        <f t="shared" si="21"/>
        <v/>
      </c>
      <c r="T149" s="47" t="s">
        <v>8</v>
      </c>
      <c r="U149" t="str">
        <f t="shared" si="22"/>
        <v/>
      </c>
      <c r="V149" s="46" t="s">
        <v>8</v>
      </c>
      <c r="W149" t="str">
        <f t="shared" si="23"/>
        <v/>
      </c>
      <c r="X149" s="46" t="s">
        <v>8</v>
      </c>
      <c r="Y149" t="b">
        <f t="shared" si="24"/>
        <v>1</v>
      </c>
      <c r="Z149" s="49"/>
    </row>
    <row r="150" spans="1:26">
      <c r="A150" s="17">
        <v>1</v>
      </c>
      <c r="B150" s="31">
        <f t="shared" si="33"/>
        <v>44007.75</v>
      </c>
      <c r="C150" s="93">
        <f t="shared" si="31"/>
        <v>1189.8662765677509</v>
      </c>
      <c r="D150" s="23"/>
      <c r="E150" s="24">
        <f t="shared" si="32"/>
        <v>25012.464908801787</v>
      </c>
      <c r="F150" s="94" t="str">
        <f t="shared" si="17"/>
        <v/>
      </c>
      <c r="G150" s="1">
        <f t="shared" si="25"/>
        <v>645.20454300893039</v>
      </c>
      <c r="H150" s="4">
        <f t="shared" si="26"/>
        <v>13801.409760492465</v>
      </c>
      <c r="I150" s="1">
        <f t="shared" si="27"/>
        <v>479.82950258132126</v>
      </c>
      <c r="J150" s="3"/>
      <c r="K150" s="10">
        <f t="shared" si="28"/>
        <v>9832.4083520110817</v>
      </c>
      <c r="L150" s="1">
        <f t="shared" si="29"/>
        <v>64.832230977495286</v>
      </c>
      <c r="M150" s="3"/>
      <c r="N150" s="14">
        <f t="shared" si="30"/>
        <v>1378.6467962982372</v>
      </c>
      <c r="O150" s="15" t="s">
        <v>11</v>
      </c>
      <c r="P150" t="str">
        <f t="shared" si="18"/>
        <v/>
      </c>
      <c r="Q150" s="19">
        <f t="shared" si="19"/>
        <v>8.9186056345402373E-2</v>
      </c>
      <c r="R150" t="str">
        <f t="shared" si="20"/>
        <v/>
      </c>
      <c r="S150" t="str">
        <f t="shared" si="21"/>
        <v/>
      </c>
      <c r="T150" s="47" t="s">
        <v>8</v>
      </c>
      <c r="U150" t="str">
        <f t="shared" si="22"/>
        <v/>
      </c>
      <c r="V150" s="46" t="s">
        <v>8</v>
      </c>
      <c r="W150" t="str">
        <f t="shared" si="23"/>
        <v/>
      </c>
      <c r="X150" s="46" t="s">
        <v>8</v>
      </c>
      <c r="Y150" t="b">
        <f t="shared" si="24"/>
        <v>1</v>
      </c>
      <c r="Z150" s="49"/>
    </row>
    <row r="151" spans="1:26">
      <c r="A151" s="17">
        <v>1</v>
      </c>
      <c r="B151" s="31">
        <f t="shared" si="33"/>
        <v>44008.75</v>
      </c>
      <c r="C151" s="93">
        <f t="shared" si="31"/>
        <v>1247.7322592343262</v>
      </c>
      <c r="D151" s="23"/>
      <c r="E151" s="24">
        <f t="shared" si="32"/>
        <v>26260.197168036113</v>
      </c>
      <c r="F151" s="94" t="str">
        <f t="shared" si="17"/>
        <v/>
      </c>
      <c r="G151" s="1">
        <f t="shared" si="25"/>
        <v>676.37780972973496</v>
      </c>
      <c r="H151" s="4">
        <f t="shared" si="26"/>
        <v>14477.787570222199</v>
      </c>
      <c r="I151" s="1">
        <f t="shared" si="27"/>
        <v>503.34492844228646</v>
      </c>
      <c r="J151" s="3"/>
      <c r="K151" s="10">
        <f t="shared" si="28"/>
        <v>10335.753280453368</v>
      </c>
      <c r="L151" s="1">
        <f t="shared" si="29"/>
        <v>68.009521062308025</v>
      </c>
      <c r="M151" s="3"/>
      <c r="N151" s="14">
        <f t="shared" si="30"/>
        <v>1446.6563173605452</v>
      </c>
      <c r="O151" s="15" t="s">
        <v>11</v>
      </c>
      <c r="P151" t="str">
        <f t="shared" si="18"/>
        <v/>
      </c>
      <c r="Q151" s="19">
        <f t="shared" si="19"/>
        <v>8.9186056345402373E-2</v>
      </c>
      <c r="R151" t="str">
        <f t="shared" si="20"/>
        <v/>
      </c>
      <c r="S151" t="str">
        <f t="shared" si="21"/>
        <v/>
      </c>
      <c r="T151" s="47" t="s">
        <v>8</v>
      </c>
      <c r="U151" t="str">
        <f t="shared" si="22"/>
        <v/>
      </c>
      <c r="V151" s="46" t="s">
        <v>8</v>
      </c>
      <c r="W151" t="str">
        <f t="shared" si="23"/>
        <v/>
      </c>
      <c r="X151" s="46" t="s">
        <v>8</v>
      </c>
      <c r="Y151" t="b">
        <f t="shared" si="24"/>
        <v>1</v>
      </c>
      <c r="Z151" s="49"/>
    </row>
    <row r="152" spans="1:26">
      <c r="A152" s="17">
        <v>1</v>
      </c>
      <c r="B152" s="31">
        <f t="shared" si="33"/>
        <v>44009.75</v>
      </c>
      <c r="C152" s="93">
        <f t="shared" si="31"/>
        <v>1308.3449815010244</v>
      </c>
      <c r="D152" s="23"/>
      <c r="E152" s="24">
        <f t="shared" si="32"/>
        <v>27568.542149537137</v>
      </c>
      <c r="F152" s="94" t="str">
        <f t="shared" si="17"/>
        <v/>
      </c>
      <c r="G152" s="1">
        <f t="shared" si="25"/>
        <v>709.01001196765026</v>
      </c>
      <c r="H152" s="4">
        <f t="shared" si="26"/>
        <v>15186.797582189849</v>
      </c>
      <c r="I152" s="1">
        <f t="shared" si="27"/>
        <v>527.99486835940081</v>
      </c>
      <c r="J152" s="3"/>
      <c r="K152" s="10">
        <f t="shared" si="28"/>
        <v>10863.748148812769</v>
      </c>
      <c r="L152" s="1">
        <f t="shared" si="29"/>
        <v>71.340101173973608</v>
      </c>
      <c r="M152" s="3"/>
      <c r="N152" s="14">
        <f t="shared" si="30"/>
        <v>1517.9964185345189</v>
      </c>
      <c r="O152" s="15" t="s">
        <v>11</v>
      </c>
      <c r="P152" t="str">
        <f t="shared" si="18"/>
        <v/>
      </c>
      <c r="Q152" s="19">
        <f t="shared" si="19"/>
        <v>8.9186056345402373E-2</v>
      </c>
      <c r="R152" t="str">
        <f t="shared" si="20"/>
        <v/>
      </c>
      <c r="S152" t="str">
        <f t="shared" si="21"/>
        <v/>
      </c>
      <c r="T152" s="47" t="s">
        <v>8</v>
      </c>
      <c r="U152" t="str">
        <f t="shared" si="22"/>
        <v/>
      </c>
      <c r="V152" s="46" t="s">
        <v>8</v>
      </c>
      <c r="W152" t="str">
        <f t="shared" si="23"/>
        <v/>
      </c>
      <c r="X152" s="46" t="s">
        <v>8</v>
      </c>
      <c r="Y152" t="b">
        <f t="shared" si="24"/>
        <v>1</v>
      </c>
      <c r="Z152" s="49"/>
    </row>
    <row r="153" spans="1:26">
      <c r="A153" s="17">
        <v>1</v>
      </c>
      <c r="B153" s="31">
        <f t="shared" si="33"/>
        <v>44010.75</v>
      </c>
      <c r="C153" s="93">
        <f t="shared" si="31"/>
        <v>1371.8280457380424</v>
      </c>
      <c r="D153" s="23"/>
      <c r="E153" s="24">
        <f t="shared" si="32"/>
        <v>28940.37019527518</v>
      </c>
      <c r="F153" s="94" t="str">
        <f t="shared" si="17"/>
        <v/>
      </c>
      <c r="G153" s="1">
        <f t="shared" si="25"/>
        <v>743.16466959368256</v>
      </c>
      <c r="H153" s="4">
        <f t="shared" si="26"/>
        <v>15929.962251783532</v>
      </c>
      <c r="I153" s="1">
        <f t="shared" si="27"/>
        <v>553.83225308570024</v>
      </c>
      <c r="J153" s="3"/>
      <c r="K153" s="10">
        <f t="shared" si="28"/>
        <v>11417.580401898469</v>
      </c>
      <c r="L153" s="1">
        <f t="shared" si="29"/>
        <v>74.83112305866058</v>
      </c>
      <c r="M153" s="3"/>
      <c r="N153" s="14">
        <f t="shared" si="30"/>
        <v>1592.8275415931794</v>
      </c>
      <c r="O153" s="15" t="s">
        <v>11</v>
      </c>
      <c r="P153" t="str">
        <f t="shared" si="18"/>
        <v/>
      </c>
      <c r="Q153" s="19">
        <f t="shared" si="19"/>
        <v>8.9186056345402373E-2</v>
      </c>
      <c r="R153" t="str">
        <f t="shared" si="20"/>
        <v/>
      </c>
      <c r="S153" t="str">
        <f t="shared" si="21"/>
        <v/>
      </c>
      <c r="T153" s="47" t="s">
        <v>8</v>
      </c>
      <c r="U153" t="str">
        <f t="shared" si="22"/>
        <v/>
      </c>
      <c r="V153" s="46" t="s">
        <v>8</v>
      </c>
      <c r="W153" t="str">
        <f t="shared" si="23"/>
        <v/>
      </c>
      <c r="X153" s="46" t="s">
        <v>8</v>
      </c>
      <c r="Y153" t="b">
        <f t="shared" si="24"/>
        <v>1</v>
      </c>
      <c r="Z153" s="49"/>
    </row>
    <row r="154" spans="1:26">
      <c r="A154" s="17">
        <v>1</v>
      </c>
      <c r="B154" s="31">
        <f t="shared" si="33"/>
        <v>44011.75</v>
      </c>
      <c r="C154" s="93">
        <f t="shared" si="31"/>
        <v>1438.3099316091393</v>
      </c>
      <c r="D154" s="23"/>
      <c r="E154" s="24">
        <f t="shared" si="32"/>
        <v>30378.680126884319</v>
      </c>
      <c r="F154" s="94" t="str">
        <f t="shared" si="17"/>
        <v/>
      </c>
      <c r="G154" s="1">
        <f t="shared" si="25"/>
        <v>778.90758301143103</v>
      </c>
      <c r="H154" s="4">
        <f t="shared" si="26"/>
        <v>16708.869834794965</v>
      </c>
      <c r="I154" s="1">
        <f t="shared" si="27"/>
        <v>580.91230103725525</v>
      </c>
      <c r="J154" s="3"/>
      <c r="K154" s="10">
        <f t="shared" si="28"/>
        <v>11998.492702935724</v>
      </c>
      <c r="L154" s="1">
        <f t="shared" si="29"/>
        <v>78.490047560451316</v>
      </c>
      <c r="M154" s="3"/>
      <c r="N154" s="14">
        <f t="shared" si="30"/>
        <v>1671.3175891536307</v>
      </c>
      <c r="O154" s="15" t="s">
        <v>11</v>
      </c>
      <c r="P154" t="str">
        <f t="shared" si="18"/>
        <v/>
      </c>
      <c r="Q154" s="19">
        <f t="shared" si="19"/>
        <v>8.9186056345402373E-2</v>
      </c>
      <c r="R154" t="str">
        <f t="shared" si="20"/>
        <v/>
      </c>
      <c r="S154" t="str">
        <f t="shared" si="21"/>
        <v/>
      </c>
      <c r="T154" s="47" t="s">
        <v>8</v>
      </c>
      <c r="U154" t="str">
        <f t="shared" si="22"/>
        <v/>
      </c>
      <c r="V154" s="46" t="s">
        <v>8</v>
      </c>
      <c r="W154" t="str">
        <f t="shared" si="23"/>
        <v/>
      </c>
      <c r="X154" s="46" t="s">
        <v>8</v>
      </c>
      <c r="Y154" t="b">
        <f t="shared" si="24"/>
        <v>1</v>
      </c>
      <c r="Z154" s="49"/>
    </row>
    <row r="155" spans="1:26">
      <c r="A155" s="17">
        <v>1</v>
      </c>
      <c r="B155" s="31">
        <f t="shared" si="33"/>
        <v>44012.75</v>
      </c>
      <c r="C155" s="93">
        <f t="shared" si="31"/>
        <v>1507.9241176108626</v>
      </c>
      <c r="D155" s="23"/>
      <c r="E155" s="24">
        <f t="shared" si="32"/>
        <v>31886.604244495182</v>
      </c>
      <c r="F155" s="94" t="str">
        <f t="shared" si="17"/>
        <v/>
      </c>
      <c r="G155" s="1">
        <f t="shared" si="25"/>
        <v>816.30686349949292</v>
      </c>
      <c r="H155" s="4">
        <f t="shared" si="26"/>
        <v>17525.176698294457</v>
      </c>
      <c r="I155" s="1">
        <f t="shared" si="27"/>
        <v>609.29259863467291</v>
      </c>
      <c r="J155" s="3"/>
      <c r="K155" s="10">
        <f t="shared" si="28"/>
        <v>12607.785301570397</v>
      </c>
      <c r="L155" s="1">
        <f t="shared" si="29"/>
        <v>82.324655476695483</v>
      </c>
      <c r="M155" s="3"/>
      <c r="N155" s="14">
        <f t="shared" si="30"/>
        <v>1753.6422446303261</v>
      </c>
      <c r="O155" s="15" t="s">
        <v>11</v>
      </c>
      <c r="P155" t="str">
        <f t="shared" si="18"/>
        <v/>
      </c>
      <c r="Q155" s="19">
        <f t="shared" si="19"/>
        <v>8.9186056345402373E-2</v>
      </c>
      <c r="R155" t="str">
        <f t="shared" si="20"/>
        <v/>
      </c>
      <c r="S155" t="str">
        <f t="shared" si="21"/>
        <v/>
      </c>
      <c r="T155" s="47" t="s">
        <v>8</v>
      </c>
      <c r="U155" t="str">
        <f t="shared" si="22"/>
        <v/>
      </c>
      <c r="V155" s="46" t="s">
        <v>8</v>
      </c>
      <c r="W155" t="str">
        <f t="shared" si="23"/>
        <v/>
      </c>
      <c r="X155" s="46" t="s">
        <v>8</v>
      </c>
      <c r="Y155" t="b">
        <f t="shared" si="24"/>
        <v>1</v>
      </c>
      <c r="Z155" s="49"/>
    </row>
    <row r="156" spans="1:26">
      <c r="A156" s="17">
        <v>1</v>
      </c>
      <c r="B156" s="31">
        <f t="shared" si="33"/>
        <v>44013.75</v>
      </c>
      <c r="C156" s="93">
        <f t="shared" si="31"/>
        <v>1580.8091975832067</v>
      </c>
      <c r="D156" s="23"/>
      <c r="E156" s="24">
        <f t="shared" si="32"/>
        <v>33467.413442078388</v>
      </c>
      <c r="F156" s="94" t="str">
        <f t="shared" si="17"/>
        <v/>
      </c>
      <c r="G156" s="1">
        <f t="shared" si="25"/>
        <v>855.43295756418172</v>
      </c>
      <c r="H156" s="4">
        <f t="shared" si="26"/>
        <v>18380.60965585864</v>
      </c>
      <c r="I156" s="1">
        <f t="shared" si="27"/>
        <v>639.03318149126392</v>
      </c>
      <c r="J156" s="3"/>
      <c r="K156" s="10">
        <f t="shared" si="28"/>
        <v>13246.818483061661</v>
      </c>
      <c r="L156" s="1">
        <f t="shared" si="29"/>
        <v>86.343058527760618</v>
      </c>
      <c r="M156" s="3"/>
      <c r="N156" s="14">
        <f t="shared" si="30"/>
        <v>1839.9853031580867</v>
      </c>
      <c r="O156" s="15" t="s">
        <v>11</v>
      </c>
      <c r="P156" t="str">
        <f t="shared" si="18"/>
        <v/>
      </c>
      <c r="Q156" s="19">
        <f t="shared" si="19"/>
        <v>8.9186056345402373E-2</v>
      </c>
      <c r="R156" t="str">
        <f t="shared" si="20"/>
        <v/>
      </c>
      <c r="S156" t="str">
        <f t="shared" si="21"/>
        <v/>
      </c>
      <c r="T156" s="47" t="s">
        <v>8</v>
      </c>
      <c r="U156" t="str">
        <f t="shared" si="22"/>
        <v/>
      </c>
      <c r="V156" s="46" t="s">
        <v>8</v>
      </c>
      <c r="W156" t="str">
        <f t="shared" si="23"/>
        <v/>
      </c>
      <c r="X156" s="46" t="s">
        <v>8</v>
      </c>
      <c r="Y156" t="b">
        <f t="shared" si="24"/>
        <v>1</v>
      </c>
      <c r="Z156" s="49"/>
    </row>
    <row r="157" spans="1:26">
      <c r="A157" s="17">
        <v>1</v>
      </c>
      <c r="B157" s="31">
        <f t="shared" si="33"/>
        <v>44014.75</v>
      </c>
      <c r="C157" s="93">
        <f t="shared" si="31"/>
        <v>1657.1089909993243</v>
      </c>
      <c r="D157" s="23"/>
      <c r="E157" s="24">
        <f t="shared" si="32"/>
        <v>35124.522433077713</v>
      </c>
      <c r="F157" s="94" t="str">
        <f t="shared" si="17"/>
        <v/>
      </c>
      <c r="G157" s="1">
        <f t="shared" si="25"/>
        <v>896.35866438294511</v>
      </c>
      <c r="H157" s="4">
        <f t="shared" si="26"/>
        <v>19276.968320241584</v>
      </c>
      <c r="I157" s="1">
        <f t="shared" si="27"/>
        <v>670.19661620765896</v>
      </c>
      <c r="J157" s="3"/>
      <c r="K157" s="10">
        <f t="shared" si="28"/>
        <v>13917.01509926932</v>
      </c>
      <c r="L157" s="1">
        <f t="shared" si="29"/>
        <v>90.55371040872329</v>
      </c>
      <c r="M157" s="3"/>
      <c r="N157" s="14">
        <f t="shared" si="30"/>
        <v>1930.5390135668099</v>
      </c>
      <c r="O157" s="15" t="s">
        <v>11</v>
      </c>
      <c r="P157" t="str">
        <f t="shared" si="18"/>
        <v/>
      </c>
      <c r="Q157" s="19">
        <f t="shared" si="19"/>
        <v>8.9186056345402373E-2</v>
      </c>
      <c r="R157" t="str">
        <f t="shared" si="20"/>
        <v/>
      </c>
      <c r="S157" t="str">
        <f t="shared" si="21"/>
        <v/>
      </c>
      <c r="T157" s="47" t="s">
        <v>8</v>
      </c>
      <c r="U157" t="str">
        <f t="shared" si="22"/>
        <v/>
      </c>
      <c r="V157" s="46" t="s">
        <v>8</v>
      </c>
      <c r="W157" t="str">
        <f t="shared" si="23"/>
        <v/>
      </c>
      <c r="X157" s="46" t="s">
        <v>8</v>
      </c>
      <c r="Y157" t="b">
        <f t="shared" si="24"/>
        <v>1</v>
      </c>
      <c r="Z157" s="49"/>
    </row>
    <row r="158" spans="1:26">
      <c r="A158" s="17">
        <v>1</v>
      </c>
      <c r="B158" s="31">
        <f t="shared" si="33"/>
        <v>44015.75</v>
      </c>
      <c r="C158" s="93">
        <f t="shared" si="31"/>
        <v>1736.9726457136203</v>
      </c>
      <c r="D158" s="23"/>
      <c r="E158" s="24">
        <f t="shared" si="32"/>
        <v>36861.495078791333</v>
      </c>
      <c r="F158" s="94" t="str">
        <f t="shared" si="17"/>
        <v/>
      </c>
      <c r="G158" s="1">
        <f t="shared" si="25"/>
        <v>939.15914533020748</v>
      </c>
      <c r="H158" s="4">
        <f t="shared" si="26"/>
        <v>20216.12746557179</v>
      </c>
      <c r="I158" s="1">
        <f t="shared" si="27"/>
        <v>702.84808249760795</v>
      </c>
      <c r="J158" s="3"/>
      <c r="K158" s="10">
        <f t="shared" si="28"/>
        <v>14619.863181766928</v>
      </c>
      <c r="L158" s="1">
        <f t="shared" si="29"/>
        <v>94.965417885808037</v>
      </c>
      <c r="M158" s="3"/>
      <c r="N158" s="14">
        <f t="shared" si="30"/>
        <v>2025.5044314526178</v>
      </c>
      <c r="O158" s="15" t="s">
        <v>11</v>
      </c>
      <c r="P158" t="str">
        <f t="shared" si="18"/>
        <v/>
      </c>
      <c r="Q158" s="19">
        <f t="shared" si="19"/>
        <v>8.9186056345402373E-2</v>
      </c>
      <c r="R158" t="str">
        <f t="shared" si="20"/>
        <v/>
      </c>
      <c r="S158" t="str">
        <f t="shared" si="21"/>
        <v/>
      </c>
      <c r="T158" s="47" t="s">
        <v>8</v>
      </c>
      <c r="U158" t="str">
        <f t="shared" si="22"/>
        <v/>
      </c>
      <c r="V158" s="46" t="s">
        <v>8</v>
      </c>
      <c r="W158" t="str">
        <f t="shared" si="23"/>
        <v/>
      </c>
      <c r="X158" s="46" t="s">
        <v>8</v>
      </c>
      <c r="Y158" t="b">
        <f t="shared" si="24"/>
        <v>1</v>
      </c>
      <c r="Z158" s="49"/>
    </row>
    <row r="159" spans="1:26">
      <c r="A159" s="17">
        <v>1</v>
      </c>
      <c r="B159" s="31">
        <f t="shared" si="33"/>
        <v>44016.75</v>
      </c>
      <c r="C159" s="93">
        <f t="shared" si="31"/>
        <v>1820.5547317092933</v>
      </c>
      <c r="D159" s="23"/>
      <c r="E159" s="24">
        <f t="shared" si="32"/>
        <v>38682.049810500626</v>
      </c>
      <c r="F159" s="94" t="str">
        <f t="shared" si="17"/>
        <v/>
      </c>
      <c r="G159" s="1">
        <f t="shared" si="25"/>
        <v>983.91192448274455</v>
      </c>
      <c r="H159" s="4">
        <f t="shared" si="26"/>
        <v>21200.039390054535</v>
      </c>
      <c r="I159" s="1">
        <f t="shared" si="27"/>
        <v>737.05545533134807</v>
      </c>
      <c r="J159" s="3"/>
      <c r="K159" s="10">
        <f t="shared" si="28"/>
        <v>15356.918637098277</v>
      </c>
      <c r="L159" s="1">
        <f t="shared" si="29"/>
        <v>99.5873518952002</v>
      </c>
      <c r="M159" s="3"/>
      <c r="N159" s="14">
        <f t="shared" si="30"/>
        <v>2125.0917833478179</v>
      </c>
      <c r="O159" s="15" t="s">
        <v>11</v>
      </c>
      <c r="P159" t="str">
        <f t="shared" si="18"/>
        <v/>
      </c>
      <c r="Q159" s="19">
        <f t="shared" si="19"/>
        <v>8.9186056345402373E-2</v>
      </c>
      <c r="R159" t="str">
        <f t="shared" si="20"/>
        <v/>
      </c>
      <c r="S159" t="str">
        <f t="shared" si="21"/>
        <v/>
      </c>
      <c r="T159" s="47" t="s">
        <v>8</v>
      </c>
      <c r="U159" t="str">
        <f t="shared" si="22"/>
        <v/>
      </c>
      <c r="V159" s="46" t="s">
        <v>8</v>
      </c>
      <c r="W159" t="str">
        <f t="shared" si="23"/>
        <v/>
      </c>
      <c r="X159" s="46" t="s">
        <v>8</v>
      </c>
      <c r="Y159" t="b">
        <f t="shared" si="24"/>
        <v>1</v>
      </c>
      <c r="Z159" s="49"/>
    </row>
    <row r="160" spans="1:26">
      <c r="A160" s="17">
        <v>1</v>
      </c>
      <c r="B160" s="31">
        <f t="shared" si="33"/>
        <v>44017.75</v>
      </c>
      <c r="C160" s="93">
        <f t="shared" si="31"/>
        <v>1908.0153242383167</v>
      </c>
      <c r="D160" s="23"/>
      <c r="E160" s="24">
        <f t="shared" si="32"/>
        <v>40590.065134738943</v>
      </c>
      <c r="F160" s="94" t="str">
        <f t="shared" si="17"/>
        <v/>
      </c>
      <c r="G160" s="1">
        <f t="shared" si="25"/>
        <v>1030.6968789010152</v>
      </c>
      <c r="H160" s="4">
        <f t="shared" si="26"/>
        <v>22230.736268955552</v>
      </c>
      <c r="I160" s="1">
        <f t="shared" si="27"/>
        <v>772.88938674108749</v>
      </c>
      <c r="J160" s="3"/>
      <c r="K160" s="10">
        <f t="shared" si="28"/>
        <v>16129.808023839365</v>
      </c>
      <c r="L160" s="1">
        <f t="shared" si="29"/>
        <v>104.42905859620535</v>
      </c>
      <c r="M160" s="3"/>
      <c r="N160" s="14">
        <f t="shared" si="30"/>
        <v>2229.5208419440232</v>
      </c>
      <c r="O160" s="15" t="s">
        <v>11</v>
      </c>
      <c r="P160" t="str">
        <f t="shared" si="18"/>
        <v/>
      </c>
      <c r="Q160" s="19">
        <f t="shared" si="19"/>
        <v>8.9186056345402373E-2</v>
      </c>
      <c r="R160" t="str">
        <f t="shared" si="20"/>
        <v/>
      </c>
      <c r="S160" t="str">
        <f t="shared" si="21"/>
        <v/>
      </c>
      <c r="T160" s="47" t="s">
        <v>8</v>
      </c>
      <c r="U160" t="str">
        <f t="shared" si="22"/>
        <v/>
      </c>
      <c r="V160" s="46" t="s">
        <v>8</v>
      </c>
      <c r="W160" t="str">
        <f t="shared" si="23"/>
        <v/>
      </c>
      <c r="X160" s="46" t="s">
        <v>8</v>
      </c>
      <c r="Y160" t="b">
        <f t="shared" si="24"/>
        <v>1</v>
      </c>
      <c r="Z160" s="49"/>
    </row>
    <row r="161" spans="1:26">
      <c r="A161" s="17">
        <v>1</v>
      </c>
      <c r="B161" s="31">
        <f t="shared" si="33"/>
        <v>44018.75</v>
      </c>
      <c r="C161" s="93">
        <f t="shared" si="31"/>
        <v>1999.520074588283</v>
      </c>
      <c r="D161" s="23"/>
      <c r="E161" s="24">
        <f t="shared" si="32"/>
        <v>42589.585209327226</v>
      </c>
      <c r="F161" s="94" t="str">
        <f t="shared" si="17"/>
        <v/>
      </c>
      <c r="G161" s="1">
        <f t="shared" si="25"/>
        <v>1079.5962173761243</v>
      </c>
      <c r="H161" s="4">
        <f t="shared" si="26"/>
        <v>23310.332486331678</v>
      </c>
      <c r="I161" s="1">
        <f t="shared" si="27"/>
        <v>810.4233868875898</v>
      </c>
      <c r="J161" s="3"/>
      <c r="K161" s="10">
        <f t="shared" si="28"/>
        <v>16940.231410726956</v>
      </c>
      <c r="L161" s="1">
        <f t="shared" si="29"/>
        <v>109.50047032457228</v>
      </c>
      <c r="M161" s="3"/>
      <c r="N161" s="14">
        <f t="shared" si="30"/>
        <v>2339.0213122685955</v>
      </c>
      <c r="O161" s="15" t="s">
        <v>11</v>
      </c>
      <c r="P161" t="str">
        <f t="shared" si="18"/>
        <v/>
      </c>
      <c r="Q161" s="19">
        <f t="shared" si="19"/>
        <v>8.9186056345402373E-2</v>
      </c>
      <c r="R161" t="str">
        <f t="shared" si="20"/>
        <v/>
      </c>
      <c r="S161" t="str">
        <f t="shared" si="21"/>
        <v/>
      </c>
      <c r="T161" s="47" t="s">
        <v>8</v>
      </c>
      <c r="U161" t="str">
        <f t="shared" si="22"/>
        <v/>
      </c>
      <c r="V161" s="46" t="s">
        <v>8</v>
      </c>
      <c r="W161" t="str">
        <f t="shared" si="23"/>
        <v/>
      </c>
      <c r="X161" s="46" t="s">
        <v>8</v>
      </c>
      <c r="Y161" t="b">
        <f t="shared" si="24"/>
        <v>1</v>
      </c>
      <c r="Z161" s="49"/>
    </row>
    <row r="162" spans="1:26">
      <c r="A162" s="17">
        <v>1</v>
      </c>
      <c r="B162" s="31">
        <f t="shared" si="33"/>
        <v>44019.75</v>
      </c>
      <c r="C162" s="93">
        <f t="shared" si="31"/>
        <v>2095.2402665417758</v>
      </c>
      <c r="D162" s="23"/>
      <c r="E162" s="24">
        <f t="shared" si="32"/>
        <v>44684.825475869002</v>
      </c>
      <c r="F162" s="94" t="str">
        <f t="shared" si="17"/>
        <v/>
      </c>
      <c r="G162" s="1">
        <f t="shared" si="25"/>
        <v>1130.6944462192903</v>
      </c>
      <c r="H162" s="4">
        <f t="shared" si="26"/>
        <v>24441.026932550969</v>
      </c>
      <c r="I162" s="1">
        <f t="shared" si="27"/>
        <v>849.73390393737168</v>
      </c>
      <c r="J162" s="3"/>
      <c r="K162" s="10">
        <f t="shared" si="28"/>
        <v>17789.965314664329</v>
      </c>
      <c r="L162" s="1">
        <f t="shared" si="29"/>
        <v>114.81191638511186</v>
      </c>
      <c r="M162" s="3"/>
      <c r="N162" s="14">
        <f t="shared" si="30"/>
        <v>2453.8332286537075</v>
      </c>
      <c r="O162" s="15" t="s">
        <v>11</v>
      </c>
      <c r="P162" t="str">
        <f t="shared" si="18"/>
        <v/>
      </c>
      <c r="Q162" s="19">
        <f t="shared" si="19"/>
        <v>8.9186056345402373E-2</v>
      </c>
      <c r="R162" t="str">
        <f t="shared" si="20"/>
        <v/>
      </c>
      <c r="S162" t="str">
        <f t="shared" si="21"/>
        <v/>
      </c>
      <c r="T162" s="47" t="s">
        <v>8</v>
      </c>
      <c r="U162" t="str">
        <f t="shared" si="22"/>
        <v/>
      </c>
      <c r="V162" s="46" t="s">
        <v>8</v>
      </c>
      <c r="W162" t="str">
        <f t="shared" si="23"/>
        <v/>
      </c>
      <c r="X162" s="46" t="s">
        <v>8</v>
      </c>
      <c r="Y162" t="b">
        <f t="shared" si="24"/>
        <v>1</v>
      </c>
      <c r="Z162" s="49"/>
    </row>
    <row r="163" spans="1:26">
      <c r="A163" s="17">
        <v>1</v>
      </c>
      <c r="B163" s="31">
        <f t="shared" si="33"/>
        <v>44020.75</v>
      </c>
      <c r="C163" s="93">
        <f t="shared" si="31"/>
        <v>2195.3528564139124</v>
      </c>
      <c r="D163" s="23"/>
      <c r="E163" s="24">
        <f t="shared" si="32"/>
        <v>46880.178332282914</v>
      </c>
      <c r="F163" s="94" t="str">
        <f t="shared" si="17"/>
        <v/>
      </c>
      <c r="G163" s="1">
        <f t="shared" si="25"/>
        <v>1184.078320551987</v>
      </c>
      <c r="H163" s="4">
        <f t="shared" si="26"/>
        <v>25625.105253102956</v>
      </c>
      <c r="I163" s="1">
        <f t="shared" si="27"/>
        <v>890.90040224641928</v>
      </c>
      <c r="J163" s="3"/>
      <c r="K163" s="10">
        <f t="shared" si="28"/>
        <v>18680.865716910746</v>
      </c>
      <c r="L163" s="1">
        <f t="shared" si="29"/>
        <v>120.37413361550092</v>
      </c>
      <c r="M163" s="3"/>
      <c r="N163" s="14">
        <f t="shared" si="30"/>
        <v>2574.2073622692083</v>
      </c>
      <c r="O163" s="15" t="s">
        <v>11</v>
      </c>
      <c r="P163" t="str">
        <f t="shared" si="18"/>
        <v/>
      </c>
      <c r="Q163" s="19">
        <f t="shared" si="19"/>
        <v>8.9186056345402373E-2</v>
      </c>
      <c r="R163" t="str">
        <f t="shared" si="20"/>
        <v/>
      </c>
      <c r="S163" t="str">
        <f t="shared" si="21"/>
        <v/>
      </c>
      <c r="T163" s="47" t="s">
        <v>8</v>
      </c>
      <c r="U163" t="str">
        <f t="shared" si="22"/>
        <v/>
      </c>
      <c r="V163" s="46" t="s">
        <v>8</v>
      </c>
      <c r="W163" t="str">
        <f t="shared" si="23"/>
        <v/>
      </c>
      <c r="X163" s="46" t="s">
        <v>8</v>
      </c>
      <c r="Y163" t="b">
        <f t="shared" si="24"/>
        <v>1</v>
      </c>
      <c r="Z163" s="49"/>
    </row>
    <row r="164" spans="1:26">
      <c r="A164" s="17">
        <v>1</v>
      </c>
      <c r="B164" s="31">
        <f t="shared" si="33"/>
        <v>44021.75</v>
      </c>
      <c r="C164" s="93">
        <f t="shared" si="31"/>
        <v>2300.0404943642789</v>
      </c>
      <c r="D164" s="23"/>
      <c r="E164" s="24">
        <f t="shared" si="32"/>
        <v>49180.218826647193</v>
      </c>
      <c r="F164" s="94" t="str">
        <f t="shared" si="17"/>
        <v/>
      </c>
      <c r="G164" s="1">
        <f t="shared" si="25"/>
        <v>1239.8367794305473</v>
      </c>
      <c r="H164" s="4">
        <f t="shared" si="26"/>
        <v>26864.942032533505</v>
      </c>
      <c r="I164" s="1">
        <f t="shared" si="27"/>
        <v>934.00543828840114</v>
      </c>
      <c r="J164" s="3"/>
      <c r="K164" s="10">
        <f t="shared" si="28"/>
        <v>19614.871155199147</v>
      </c>
      <c r="L164" s="1">
        <f t="shared" si="29"/>
        <v>126.19827664533349</v>
      </c>
      <c r="M164" s="3"/>
      <c r="N164" s="14">
        <f t="shared" si="30"/>
        <v>2700.4056389145417</v>
      </c>
      <c r="O164" s="15" t="s">
        <v>11</v>
      </c>
      <c r="P164" t="str">
        <f t="shared" si="18"/>
        <v/>
      </c>
      <c r="Q164" s="19">
        <f t="shared" si="19"/>
        <v>8.9186056345402373E-2</v>
      </c>
      <c r="R164" t="str">
        <f t="shared" si="20"/>
        <v/>
      </c>
      <c r="S164" t="str">
        <f t="shared" si="21"/>
        <v/>
      </c>
      <c r="T164" s="47" t="s">
        <v>8</v>
      </c>
      <c r="U164" t="str">
        <f t="shared" si="22"/>
        <v/>
      </c>
      <c r="V164" s="46" t="s">
        <v>8</v>
      </c>
      <c r="W164" t="str">
        <f t="shared" si="23"/>
        <v/>
      </c>
      <c r="X164" s="46" t="s">
        <v>8</v>
      </c>
      <c r="Y164" t="b">
        <f t="shared" si="24"/>
        <v>1</v>
      </c>
      <c r="Z164" s="49"/>
    </row>
    <row r="165" spans="1:26">
      <c r="A165" s="17">
        <v>1</v>
      </c>
      <c r="B165" s="31">
        <f t="shared" si="33"/>
        <v>44022.75</v>
      </c>
      <c r="C165" s="93">
        <f t="shared" si="31"/>
        <v>2409.4915244782969</v>
      </c>
      <c r="D165" s="23"/>
      <c r="E165" s="24">
        <f t="shared" si="32"/>
        <v>51589.71035112549</v>
      </c>
      <c r="F165" s="94" t="str">
        <f t="shared" si="17"/>
        <v/>
      </c>
      <c r="G165" s="1">
        <f t="shared" si="25"/>
        <v>1298.0608630093323</v>
      </c>
      <c r="H165" s="4">
        <f t="shared" si="26"/>
        <v>28163.002895542839</v>
      </c>
      <c r="I165" s="1">
        <f t="shared" si="27"/>
        <v>979.13473370291717</v>
      </c>
      <c r="J165" s="3"/>
      <c r="K165" s="10">
        <f t="shared" si="28"/>
        <v>20594.005888902066</v>
      </c>
      <c r="L165" s="1">
        <f t="shared" si="29"/>
        <v>132.29592776604517</v>
      </c>
      <c r="M165" s="3"/>
      <c r="N165" s="14">
        <f t="shared" si="30"/>
        <v>2832.7015666805869</v>
      </c>
      <c r="O165" s="15" t="s">
        <v>11</v>
      </c>
      <c r="P165" t="str">
        <f t="shared" si="18"/>
        <v/>
      </c>
      <c r="Q165" s="19">
        <f t="shared" si="19"/>
        <v>8.9186056345402373E-2</v>
      </c>
      <c r="R165" t="str">
        <f t="shared" si="20"/>
        <v/>
      </c>
      <c r="S165" t="str">
        <f t="shared" si="21"/>
        <v/>
      </c>
      <c r="T165" s="47" t="s">
        <v>8</v>
      </c>
      <c r="U165" t="str">
        <f t="shared" si="22"/>
        <v/>
      </c>
      <c r="V165" s="46" t="s">
        <v>8</v>
      </c>
      <c r="W165" t="str">
        <f t="shared" si="23"/>
        <v/>
      </c>
      <c r="X165" s="46" t="s">
        <v>8</v>
      </c>
      <c r="Y165" t="b">
        <f t="shared" si="24"/>
        <v>1</v>
      </c>
      <c r="Z165" s="49"/>
    </row>
    <row r="166" spans="1:26">
      <c r="A166" s="17">
        <v>1</v>
      </c>
      <c r="B166" s="31">
        <f t="shared" si="33"/>
        <v>44023.75</v>
      </c>
      <c r="C166" s="93">
        <f t="shared" si="31"/>
        <v>2523.8999609025486</v>
      </c>
      <c r="D166" s="23"/>
      <c r="E166" s="24">
        <f t="shared" si="32"/>
        <v>54113.610312028039</v>
      </c>
      <c r="F166" s="94" t="str">
        <f t="shared" si="17"/>
        <v/>
      </c>
      <c r="G166" s="1">
        <f t="shared" si="25"/>
        <v>1358.8436098120653</v>
      </c>
      <c r="H166" s="4">
        <f t="shared" si="26"/>
        <v>29521.846505354904</v>
      </c>
      <c r="I166" s="1">
        <f t="shared" si="27"/>
        <v>1026.3772447722115</v>
      </c>
      <c r="J166" s="3"/>
      <c r="K166" s="10">
        <f t="shared" si="28"/>
        <v>21620.383133674277</v>
      </c>
      <c r="L166" s="1">
        <f t="shared" si="29"/>
        <v>138.67910631826908</v>
      </c>
      <c r="M166" s="3"/>
      <c r="N166" s="14">
        <f t="shared" si="30"/>
        <v>2971.380672998856</v>
      </c>
      <c r="O166" s="15" t="s">
        <v>11</v>
      </c>
      <c r="P166" t="str">
        <f t="shared" si="18"/>
        <v/>
      </c>
      <c r="Q166" s="19">
        <f t="shared" si="19"/>
        <v>8.9186056345402373E-2</v>
      </c>
      <c r="R166" t="str">
        <f t="shared" si="20"/>
        <v/>
      </c>
      <c r="S166" t="str">
        <f t="shared" si="21"/>
        <v/>
      </c>
      <c r="T166" s="47" t="s">
        <v>8</v>
      </c>
      <c r="U166" t="str">
        <f t="shared" si="22"/>
        <v/>
      </c>
      <c r="V166" s="46" t="s">
        <v>8</v>
      </c>
      <c r="W166" t="str">
        <f t="shared" si="23"/>
        <v/>
      </c>
      <c r="X166" s="46" t="s">
        <v>8</v>
      </c>
      <c r="Y166" t="b">
        <f t="shared" si="24"/>
        <v>1</v>
      </c>
      <c r="Z166" s="49"/>
    </row>
    <row r="167" spans="1:26">
      <c r="A167" s="17">
        <v>1</v>
      </c>
      <c r="B167" s="31">
        <f t="shared" si="33"/>
        <v>44024.75</v>
      </c>
      <c r="C167" s="93">
        <f t="shared" si="31"/>
        <v>2643.4654370986245</v>
      </c>
      <c r="D167" s="23"/>
      <c r="E167" s="24">
        <f t="shared" si="32"/>
        <v>56757.075749126663</v>
      </c>
      <c r="F167" s="94" t="str">
        <f t="shared" si="17"/>
        <v/>
      </c>
      <c r="G167" s="1">
        <f t="shared" si="25"/>
        <v>1422.2799320423214</v>
      </c>
      <c r="H167" s="4">
        <f t="shared" si="26"/>
        <v>30944.126437397226</v>
      </c>
      <c r="I167" s="1">
        <f t="shared" si="27"/>
        <v>1075.8252275628413</v>
      </c>
      <c r="J167" s="3"/>
      <c r="K167" s="10">
        <f t="shared" si="28"/>
        <v>22696.208361237117</v>
      </c>
      <c r="L167" s="1">
        <f t="shared" si="29"/>
        <v>145.36027749346169</v>
      </c>
      <c r="M167" s="3"/>
      <c r="N167" s="14">
        <f t="shared" si="30"/>
        <v>3116.7409504923176</v>
      </c>
      <c r="O167" s="15" t="s">
        <v>11</v>
      </c>
      <c r="P167" t="str">
        <f t="shared" si="18"/>
        <v/>
      </c>
      <c r="Q167" s="19">
        <f t="shared" si="19"/>
        <v>8.9186056345402373E-2</v>
      </c>
      <c r="R167" t="str">
        <f t="shared" si="20"/>
        <v/>
      </c>
      <c r="S167" t="str">
        <f t="shared" si="21"/>
        <v/>
      </c>
      <c r="T167" s="47" t="s">
        <v>8</v>
      </c>
      <c r="U167" t="str">
        <f t="shared" si="22"/>
        <v/>
      </c>
      <c r="V167" s="46" t="s">
        <v>8</v>
      </c>
      <c r="W167" t="str">
        <f t="shared" si="23"/>
        <v/>
      </c>
      <c r="X167" s="46" t="s">
        <v>8</v>
      </c>
      <c r="Y167" t="b">
        <f t="shared" si="24"/>
        <v>1</v>
      </c>
      <c r="Z167" s="49"/>
    </row>
    <row r="168" spans="1:26">
      <c r="A168" s="17">
        <v>1</v>
      </c>
      <c r="B168" s="31">
        <f t="shared" si="33"/>
        <v>44025.75</v>
      </c>
      <c r="C168" s="93">
        <f t="shared" si="31"/>
        <v>2768.3931250504611</v>
      </c>
      <c r="D168" s="23"/>
      <c r="E168" s="24">
        <f t="shared" si="32"/>
        <v>59525.468874177124</v>
      </c>
      <c r="F168" s="94" t="str">
        <f t="shared" si="17"/>
        <v/>
      </c>
      <c r="G168" s="1">
        <f t="shared" si="25"/>
        <v>1488.4664667222771</v>
      </c>
      <c r="H168" s="4">
        <f t="shared" si="26"/>
        <v>32432.592904119505</v>
      </c>
      <c r="I168" s="1">
        <f t="shared" si="27"/>
        <v>1127.5742978919322</v>
      </c>
      <c r="J168" s="3"/>
      <c r="K168" s="10">
        <f t="shared" si="28"/>
        <v>23823.78265912905</v>
      </c>
      <c r="L168" s="1">
        <f t="shared" si="29"/>
        <v>152.3523604362517</v>
      </c>
      <c r="M168" s="3"/>
      <c r="N168" s="14">
        <f t="shared" si="30"/>
        <v>3269.0933109285693</v>
      </c>
      <c r="O168" s="15" t="s">
        <v>11</v>
      </c>
      <c r="P168" t="str">
        <f t="shared" si="18"/>
        <v/>
      </c>
      <c r="Q168" s="19">
        <f t="shared" si="19"/>
        <v>8.9186056345402373E-2</v>
      </c>
      <c r="R168" t="str">
        <f t="shared" si="20"/>
        <v/>
      </c>
      <c r="S168" t="str">
        <f t="shared" si="21"/>
        <v/>
      </c>
      <c r="T168" s="47" t="s">
        <v>8</v>
      </c>
      <c r="U168" t="str">
        <f t="shared" si="22"/>
        <v/>
      </c>
      <c r="V168" s="46" t="s">
        <v>8</v>
      </c>
      <c r="W168" t="str">
        <f t="shared" si="23"/>
        <v/>
      </c>
      <c r="X168" s="46" t="s">
        <v>8</v>
      </c>
      <c r="Y168" t="b">
        <f t="shared" si="24"/>
        <v>1</v>
      </c>
      <c r="Z168" s="49"/>
    </row>
    <row r="169" spans="1:26">
      <c r="A169" s="17">
        <v>1</v>
      </c>
      <c r="B169" s="31">
        <f t="shared" si="33"/>
        <v>44026.75</v>
      </c>
      <c r="C169" s="93">
        <f t="shared" si="31"/>
        <v>2898.8936210234897</v>
      </c>
      <c r="D169" s="23"/>
      <c r="E169" s="24">
        <f t="shared" si="32"/>
        <v>62424.362495200614</v>
      </c>
      <c r="F169" s="94" t="str">
        <f t="shared" si="17"/>
        <v/>
      </c>
      <c r="G169" s="1">
        <f t="shared" si="25"/>
        <v>1557.5014003048127</v>
      </c>
      <c r="H169" s="4">
        <f t="shared" si="26"/>
        <v>33990.094304424318</v>
      </c>
      <c r="I169" s="1">
        <f t="shared" si="27"/>
        <v>1181.7234851957735</v>
      </c>
      <c r="J169" s="3"/>
      <c r="K169" s="10">
        <f t="shared" si="28"/>
        <v>25005.506144324823</v>
      </c>
      <c r="L169" s="1">
        <f t="shared" si="29"/>
        <v>159.66873552290306</v>
      </c>
      <c r="M169" s="3"/>
      <c r="N169" s="14">
        <f t="shared" si="30"/>
        <v>3428.7620464514725</v>
      </c>
      <c r="O169" s="15" t="s">
        <v>11</v>
      </c>
      <c r="P169" t="str">
        <f t="shared" si="18"/>
        <v/>
      </c>
      <c r="Q169" s="19">
        <f t="shared" si="19"/>
        <v>8.9186056345402373E-2</v>
      </c>
      <c r="R169" t="str">
        <f t="shared" si="20"/>
        <v/>
      </c>
      <c r="S169" t="str">
        <f t="shared" si="21"/>
        <v/>
      </c>
      <c r="T169" s="47" t="s">
        <v>8</v>
      </c>
      <c r="U169" t="str">
        <f t="shared" si="22"/>
        <v/>
      </c>
      <c r="V169" s="46" t="s">
        <v>8</v>
      </c>
      <c r="W169" t="str">
        <f t="shared" si="23"/>
        <v/>
      </c>
      <c r="X169" s="46" t="s">
        <v>8</v>
      </c>
      <c r="Y169" t="b">
        <f t="shared" si="24"/>
        <v>1</v>
      </c>
      <c r="Z169" s="49"/>
    </row>
    <row r="170" spans="1:26">
      <c r="A170" s="17">
        <v>1</v>
      </c>
      <c r="B170" s="31">
        <f t="shared" si="33"/>
        <v>44027.75</v>
      </c>
      <c r="C170" s="93">
        <f t="shared" si="31"/>
        <v>3035.1827942303789</v>
      </c>
      <c r="D170" s="23"/>
      <c r="E170" s="24">
        <f t="shared" si="32"/>
        <v>65459.545289430993</v>
      </c>
      <c r="F170" s="94" t="str">
        <f t="shared" ref="F170:F233" si="34">IF(Z170="","",ABS(E170-D170)/MAX(E170,D170))</f>
        <v/>
      </c>
      <c r="G170" s="1">
        <f t="shared" si="25"/>
        <v>1629.4842642592332</v>
      </c>
      <c r="H170" s="4">
        <f t="shared" si="26"/>
        <v>35619.578568683552</v>
      </c>
      <c r="I170" s="1">
        <f t="shared" si="27"/>
        <v>1238.3752792916036</v>
      </c>
      <c r="J170" s="3"/>
      <c r="K170" s="10">
        <f t="shared" si="28"/>
        <v>26243.881423616425</v>
      </c>
      <c r="L170" s="1">
        <f t="shared" si="29"/>
        <v>167.32325067954017</v>
      </c>
      <c r="M170" s="3"/>
      <c r="N170" s="14">
        <f t="shared" si="30"/>
        <v>3596.0852971310128</v>
      </c>
      <c r="O170" s="15" t="s">
        <v>11</v>
      </c>
      <c r="P170" t="str">
        <f t="shared" ref="P170:P233" si="35">IF(Y170,"",C170/(H170*(1-E170/N)*A170))</f>
        <v/>
      </c>
      <c r="Q170" s="19">
        <f t="shared" ref="Q170:Q233" si="36">IF(P170="",IF(O170="",anl,al),P170)</f>
        <v>8.9186056345402373E-2</v>
      </c>
      <c r="R170" t="str">
        <f t="shared" ref="R170:R233" si="37">IF(T170="","",IF(Y170,"",IF(O170="","",P170)))</f>
        <v/>
      </c>
      <c r="S170" t="str">
        <f t="shared" ref="S170:S233" si="38">IF(T170="","",IF(Y170,"",IF(O170="",P170,"")))</f>
        <v/>
      </c>
      <c r="T170" s="47" t="s">
        <v>8</v>
      </c>
      <c r="U170" t="str">
        <f t="shared" ref="U170:U233" si="39">IF(V170="","",IF(Y170,"",I170/(H170*A170)))</f>
        <v/>
      </c>
      <c r="V170" s="46" t="s">
        <v>8</v>
      </c>
      <c r="W170" t="str">
        <f t="shared" ref="W170:W233" si="40">IF(X170="","",IF(Y170,"",L170/(H170*A170)))</f>
        <v/>
      </c>
      <c r="X170" s="46" t="s">
        <v>8</v>
      </c>
      <c r="Y170" t="b">
        <f t="shared" ref="Y170:Y233" si="41">OR(D170="",J170="",M170="",NOT(Z170=""))</f>
        <v>1</v>
      </c>
      <c r="Z170" s="49"/>
    </row>
    <row r="171" spans="1:26">
      <c r="A171" s="17">
        <v>1</v>
      </c>
      <c r="B171" s="31">
        <f t="shared" si="33"/>
        <v>44028.75</v>
      </c>
      <c r="C171" s="93">
        <f t="shared" si="31"/>
        <v>3177.4815945098308</v>
      </c>
      <c r="D171" s="23"/>
      <c r="E171" s="24">
        <f t="shared" si="32"/>
        <v>68637.026883940824</v>
      </c>
      <c r="F171" s="94" t="str">
        <f t="shared" si="34"/>
        <v/>
      </c>
      <c r="G171" s="1">
        <f t="shared" ref="G171:G234" si="42">IF(Y171,H170*(Q171*(1-E170/N)-b0-c0)*A171,H171-H170)</f>
        <v>1704.515698986944</v>
      </c>
      <c r="H171" s="4">
        <f t="shared" ref="H171:H234" si="43">IF(Y171,H170+G171,E171-K171-N171)</f>
        <v>37324.094267670494</v>
      </c>
      <c r="I171" s="1">
        <f t="shared" ref="I171:I234" si="44">IF(Y171,b0*H171*A171,K171-K170)</f>
        <v>1297.6356689315221</v>
      </c>
      <c r="J171" s="3"/>
      <c r="K171" s="10">
        <f t="shared" ref="K171:K234" si="45">IF(Y171,K170+I171,J171)</f>
        <v>27541.517092547947</v>
      </c>
      <c r="L171" s="1">
        <f t="shared" ref="L171:L234" si="46">IF(Y171,c0*H171*A171,N171-N170)</f>
        <v>175.33022659136506</v>
      </c>
      <c r="M171" s="3"/>
      <c r="N171" s="14">
        <f t="shared" ref="N171:N234" si="47">IF(Y171,N170+L171,M171)</f>
        <v>3771.4155237223777</v>
      </c>
      <c r="O171" s="15" t="s">
        <v>11</v>
      </c>
      <c r="P171" t="str">
        <f t="shared" si="35"/>
        <v/>
      </c>
      <c r="Q171" s="19">
        <f t="shared" si="36"/>
        <v>8.9186056345402373E-2</v>
      </c>
      <c r="R171" t="str">
        <f t="shared" si="37"/>
        <v/>
      </c>
      <c r="S171" t="str">
        <f t="shared" si="38"/>
        <v/>
      </c>
      <c r="T171" s="47" t="s">
        <v>8</v>
      </c>
      <c r="U171" t="str">
        <f t="shared" si="39"/>
        <v/>
      </c>
      <c r="V171" s="46" t="s">
        <v>8</v>
      </c>
      <c r="W171" t="str">
        <f t="shared" si="40"/>
        <v/>
      </c>
      <c r="X171" s="46" t="s">
        <v>8</v>
      </c>
      <c r="Y171" t="b">
        <f t="shared" si="41"/>
        <v>1</v>
      </c>
      <c r="Z171" s="49"/>
    </row>
    <row r="172" spans="1:26">
      <c r="A172" s="17">
        <v>1</v>
      </c>
      <c r="B172" s="31">
        <f t="shared" si="33"/>
        <v>44029.75</v>
      </c>
      <c r="C172" s="93">
        <f t="shared" ref="C172:C235" si="48">E172-E171</f>
        <v>3326.0158148739283</v>
      </c>
      <c r="D172" s="23"/>
      <c r="E172" s="24">
        <f t="shared" ref="E172:E235" si="49">IF(Y172,H172+K172+N172,D172)</f>
        <v>71963.042698814752</v>
      </c>
      <c r="F172" s="94" t="str">
        <f t="shared" si="34"/>
        <v/>
      </c>
      <c r="G172" s="1">
        <f t="shared" si="42"/>
        <v>1782.697183282268</v>
      </c>
      <c r="H172" s="4">
        <f t="shared" si="43"/>
        <v>39106.791450952762</v>
      </c>
      <c r="I172" s="1">
        <f t="shared" si="44"/>
        <v>1359.6141709506471</v>
      </c>
      <c r="J172" s="3"/>
      <c r="K172" s="10">
        <f t="shared" si="45"/>
        <v>28901.131263498595</v>
      </c>
      <c r="L172" s="1">
        <f t="shared" si="46"/>
        <v>183.70446064101495</v>
      </c>
      <c r="M172" s="3"/>
      <c r="N172" s="14">
        <f t="shared" si="47"/>
        <v>3955.1199843633926</v>
      </c>
      <c r="O172" s="15" t="s">
        <v>11</v>
      </c>
      <c r="P172" t="str">
        <f t="shared" si="35"/>
        <v/>
      </c>
      <c r="Q172" s="19">
        <f t="shared" si="36"/>
        <v>8.9186056345402373E-2</v>
      </c>
      <c r="R172" t="str">
        <f t="shared" si="37"/>
        <v/>
      </c>
      <c r="S172" t="str">
        <f t="shared" si="38"/>
        <v/>
      </c>
      <c r="T172" s="47" t="s">
        <v>8</v>
      </c>
      <c r="U172" t="str">
        <f t="shared" si="39"/>
        <v/>
      </c>
      <c r="V172" s="46" t="s">
        <v>8</v>
      </c>
      <c r="W172" t="str">
        <f t="shared" si="40"/>
        <v/>
      </c>
      <c r="X172" s="46" t="s">
        <v>8</v>
      </c>
      <c r="Y172" t="b">
        <f t="shared" si="41"/>
        <v>1</v>
      </c>
      <c r="Z172" s="49"/>
    </row>
    <row r="173" spans="1:26">
      <c r="A173" s="17">
        <v>1</v>
      </c>
      <c r="B173" s="31">
        <f t="shared" ref="B173:B236" si="50">B172+A173</f>
        <v>44030.75</v>
      </c>
      <c r="C173" s="93">
        <f t="shared" si="48"/>
        <v>3481.0158045283169</v>
      </c>
      <c r="D173" s="23"/>
      <c r="E173" s="24">
        <f t="shared" si="49"/>
        <v>75444.058503343069</v>
      </c>
      <c r="F173" s="94" t="str">
        <f t="shared" si="34"/>
        <v/>
      </c>
      <c r="G173" s="1">
        <f t="shared" si="42"/>
        <v>1864.130726417729</v>
      </c>
      <c r="H173" s="4">
        <f t="shared" si="43"/>
        <v>40970.922177370492</v>
      </c>
      <c r="I173" s="1">
        <f t="shared" si="44"/>
        <v>1424.4238487100922</v>
      </c>
      <c r="J173" s="3"/>
      <c r="K173" s="10">
        <f t="shared" si="45"/>
        <v>30325.555112208687</v>
      </c>
      <c r="L173" s="1">
        <f t="shared" si="46"/>
        <v>192.46122940048753</v>
      </c>
      <c r="M173" s="3"/>
      <c r="N173" s="14">
        <f t="shared" si="47"/>
        <v>4147.5812137638804</v>
      </c>
      <c r="O173" s="15" t="s">
        <v>11</v>
      </c>
      <c r="P173" t="str">
        <f t="shared" si="35"/>
        <v/>
      </c>
      <c r="Q173" s="19">
        <f t="shared" si="36"/>
        <v>8.9186056345402373E-2</v>
      </c>
      <c r="R173" t="str">
        <f t="shared" si="37"/>
        <v/>
      </c>
      <c r="S173" t="str">
        <f t="shared" si="38"/>
        <v/>
      </c>
      <c r="T173" s="47" t="s">
        <v>8</v>
      </c>
      <c r="U173" t="str">
        <f t="shared" si="39"/>
        <v/>
      </c>
      <c r="V173" s="46" t="s">
        <v>8</v>
      </c>
      <c r="W173" t="str">
        <f t="shared" si="40"/>
        <v/>
      </c>
      <c r="X173" s="46" t="s">
        <v>8</v>
      </c>
      <c r="Y173" t="b">
        <f t="shared" si="41"/>
        <v>1</v>
      </c>
      <c r="Z173" s="49"/>
    </row>
    <row r="174" spans="1:26">
      <c r="A174" s="17">
        <v>1</v>
      </c>
      <c r="B174" s="31">
        <f t="shared" si="50"/>
        <v>44031.75</v>
      </c>
      <c r="C174" s="93">
        <f t="shared" si="48"/>
        <v>3642.7161277211708</v>
      </c>
      <c r="D174" s="23"/>
      <c r="E174" s="24">
        <f t="shared" si="49"/>
        <v>79086.77463106424</v>
      </c>
      <c r="F174" s="94" t="str">
        <f t="shared" si="34"/>
        <v/>
      </c>
      <c r="G174" s="1">
        <f t="shared" si="42"/>
        <v>1948.918519805098</v>
      </c>
      <c r="H174" s="4">
        <f t="shared" si="43"/>
        <v>42919.84069717559</v>
      </c>
      <c r="I174" s="1">
        <f t="shared" si="44"/>
        <v>1492.1813184293476</v>
      </c>
      <c r="J174" s="3"/>
      <c r="K174" s="10">
        <f t="shared" si="45"/>
        <v>31817.736430638033</v>
      </c>
      <c r="L174" s="1">
        <f t="shared" si="46"/>
        <v>201.61628948674164</v>
      </c>
      <c r="M174" s="3"/>
      <c r="N174" s="14">
        <f t="shared" si="47"/>
        <v>4349.1975032506225</v>
      </c>
      <c r="O174" s="15" t="s">
        <v>11</v>
      </c>
      <c r="P174" t="str">
        <f t="shared" si="35"/>
        <v/>
      </c>
      <c r="Q174" s="19">
        <f t="shared" si="36"/>
        <v>8.9186056345402373E-2</v>
      </c>
      <c r="R174" t="str">
        <f t="shared" si="37"/>
        <v/>
      </c>
      <c r="S174" t="str">
        <f t="shared" si="38"/>
        <v/>
      </c>
      <c r="T174" s="47" t="s">
        <v>8</v>
      </c>
      <c r="U174" t="str">
        <f t="shared" si="39"/>
        <v/>
      </c>
      <c r="V174" s="46" t="s">
        <v>8</v>
      </c>
      <c r="W174" t="str">
        <f t="shared" si="40"/>
        <v/>
      </c>
      <c r="X174" s="46" t="s">
        <v>8</v>
      </c>
      <c r="Y174" t="b">
        <f t="shared" si="41"/>
        <v>1</v>
      </c>
      <c r="Z174" s="49"/>
    </row>
    <row r="175" spans="1:26">
      <c r="A175" s="17">
        <v>1</v>
      </c>
      <c r="B175" s="31">
        <f t="shared" si="50"/>
        <v>44032.75</v>
      </c>
      <c r="C175" s="93">
        <f t="shared" si="48"/>
        <v>3811.3551635355543</v>
      </c>
      <c r="D175" s="23"/>
      <c r="E175" s="24">
        <f t="shared" si="49"/>
        <v>82898.129794599794</v>
      </c>
      <c r="F175" s="94" t="str">
        <f t="shared" si="34"/>
        <v/>
      </c>
      <c r="G175" s="1">
        <f t="shared" si="42"/>
        <v>2037.162545066735</v>
      </c>
      <c r="H175" s="4">
        <f t="shared" si="43"/>
        <v>44957.003242242325</v>
      </c>
      <c r="I175" s="1">
        <f t="shared" si="44"/>
        <v>1563.0067418925946</v>
      </c>
      <c r="J175" s="3"/>
      <c r="K175" s="10">
        <f t="shared" si="45"/>
        <v>33380.743172530631</v>
      </c>
      <c r="L175" s="1">
        <f t="shared" si="46"/>
        <v>211.18587657620978</v>
      </c>
      <c r="M175" s="3"/>
      <c r="N175" s="14">
        <f t="shared" si="47"/>
        <v>4560.3833798268324</v>
      </c>
      <c r="O175" s="15" t="s">
        <v>11</v>
      </c>
      <c r="P175" t="str">
        <f t="shared" si="35"/>
        <v/>
      </c>
      <c r="Q175" s="19">
        <f t="shared" si="36"/>
        <v>8.9186056345402373E-2</v>
      </c>
      <c r="R175" t="str">
        <f t="shared" si="37"/>
        <v/>
      </c>
      <c r="S175" t="str">
        <f t="shared" si="38"/>
        <v/>
      </c>
      <c r="T175" s="47" t="s">
        <v>8</v>
      </c>
      <c r="U175" t="str">
        <f t="shared" si="39"/>
        <v/>
      </c>
      <c r="V175" s="46" t="s">
        <v>8</v>
      </c>
      <c r="W175" t="str">
        <f t="shared" si="40"/>
        <v/>
      </c>
      <c r="X175" s="46" t="s">
        <v>8</v>
      </c>
      <c r="Y175" t="b">
        <f t="shared" si="41"/>
        <v>1</v>
      </c>
      <c r="Z175" s="49"/>
    </row>
    <row r="176" spans="1:26">
      <c r="A176" s="17">
        <v>1</v>
      </c>
      <c r="B176" s="31">
        <f t="shared" si="50"/>
        <v>44033.75</v>
      </c>
      <c r="C176" s="93">
        <f t="shared" si="48"/>
        <v>3987.174641507765</v>
      </c>
      <c r="D176" s="23"/>
      <c r="E176" s="24">
        <f t="shared" si="49"/>
        <v>86885.304436107559</v>
      </c>
      <c r="F176" s="94" t="str">
        <f t="shared" si="34"/>
        <v/>
      </c>
      <c r="G176" s="1">
        <f t="shared" si="42"/>
        <v>2128.9641352497697</v>
      </c>
      <c r="H176" s="4">
        <f t="shared" si="43"/>
        <v>47085.967377492096</v>
      </c>
      <c r="I176" s="1">
        <f t="shared" si="44"/>
        <v>1637.0238038998834</v>
      </c>
      <c r="J176" s="3"/>
      <c r="K176" s="10">
        <f t="shared" si="45"/>
        <v>35017.766976430517</v>
      </c>
      <c r="L176" s="1">
        <f t="shared" si="46"/>
        <v>221.18670235811103</v>
      </c>
      <c r="M176" s="3"/>
      <c r="N176" s="14">
        <f t="shared" si="47"/>
        <v>4781.5700821849432</v>
      </c>
      <c r="O176" s="15" t="s">
        <v>11</v>
      </c>
      <c r="P176" t="str">
        <f t="shared" si="35"/>
        <v/>
      </c>
      <c r="Q176" s="19">
        <f t="shared" si="36"/>
        <v>8.9186056345402373E-2</v>
      </c>
      <c r="R176" t="str">
        <f t="shared" si="37"/>
        <v/>
      </c>
      <c r="S176" t="str">
        <f t="shared" si="38"/>
        <v/>
      </c>
      <c r="T176" s="47" t="s">
        <v>8</v>
      </c>
      <c r="U176" t="str">
        <f t="shared" si="39"/>
        <v/>
      </c>
      <c r="V176" s="46" t="s">
        <v>8</v>
      </c>
      <c r="W176" t="str">
        <f t="shared" si="40"/>
        <v/>
      </c>
      <c r="X176" s="46" t="s">
        <v>8</v>
      </c>
      <c r="Y176" t="b">
        <f t="shared" si="41"/>
        <v>1</v>
      </c>
      <c r="Z176" s="49"/>
    </row>
    <row r="177" spans="1:26">
      <c r="A177" s="17">
        <v>1</v>
      </c>
      <c r="B177" s="31">
        <f t="shared" si="50"/>
        <v>44034.75</v>
      </c>
      <c r="C177" s="93">
        <f t="shared" si="48"/>
        <v>4170.4191077411379</v>
      </c>
      <c r="D177" s="23"/>
      <c r="E177" s="24">
        <f t="shared" si="49"/>
        <v>91055.723543848697</v>
      </c>
      <c r="F177" s="94" t="str">
        <f t="shared" si="34"/>
        <v/>
      </c>
      <c r="G177" s="1">
        <f t="shared" si="42"/>
        <v>2224.4234858328086</v>
      </c>
      <c r="H177" s="4">
        <f t="shared" si="43"/>
        <v>49310.390863324901</v>
      </c>
      <c r="I177" s="1">
        <f t="shared" si="44"/>
        <v>1714.3596727176264</v>
      </c>
      <c r="J177" s="3"/>
      <c r="K177" s="10">
        <f t="shared" si="45"/>
        <v>36732.126649148144</v>
      </c>
      <c r="L177" s="1">
        <f t="shared" si="46"/>
        <v>231.63594919071375</v>
      </c>
      <c r="M177" s="3"/>
      <c r="N177" s="14">
        <f t="shared" si="47"/>
        <v>5013.2060313756574</v>
      </c>
      <c r="O177" s="15" t="s">
        <v>11</v>
      </c>
      <c r="P177" t="str">
        <f t="shared" si="35"/>
        <v/>
      </c>
      <c r="Q177" s="19">
        <f t="shared" si="36"/>
        <v>8.9186056345402373E-2</v>
      </c>
      <c r="R177" t="str">
        <f t="shared" si="37"/>
        <v/>
      </c>
      <c r="S177" t="str">
        <f t="shared" si="38"/>
        <v/>
      </c>
      <c r="T177" s="47" t="s">
        <v>8</v>
      </c>
      <c r="U177" t="str">
        <f t="shared" si="39"/>
        <v/>
      </c>
      <c r="V177" s="46" t="s">
        <v>8</v>
      </c>
      <c r="W177" t="str">
        <f t="shared" si="40"/>
        <v/>
      </c>
      <c r="X177" s="46" t="s">
        <v>8</v>
      </c>
      <c r="Y177" t="b">
        <f t="shared" si="41"/>
        <v>1</v>
      </c>
      <c r="Z177" s="49"/>
    </row>
    <row r="178" spans="1:26">
      <c r="A178" s="17">
        <v>1</v>
      </c>
      <c r="B178" s="31">
        <f t="shared" si="50"/>
        <v>44035.75</v>
      </c>
      <c r="C178" s="93">
        <f t="shared" si="48"/>
        <v>4361.3353159888502</v>
      </c>
      <c r="D178" s="23"/>
      <c r="E178" s="24">
        <f t="shared" si="49"/>
        <v>95417.058859837547</v>
      </c>
      <c r="F178" s="94" t="str">
        <f t="shared" si="34"/>
        <v/>
      </c>
      <c r="G178" s="1">
        <f t="shared" si="42"/>
        <v>2323.6391121158431</v>
      </c>
      <c r="H178" s="4">
        <f t="shared" si="43"/>
        <v>51634.029975440746</v>
      </c>
      <c r="I178" s="1">
        <f t="shared" si="44"/>
        <v>1795.1449416643304</v>
      </c>
      <c r="J178" s="3"/>
      <c r="K178" s="10">
        <f t="shared" si="45"/>
        <v>38527.271590812474</v>
      </c>
      <c r="L178" s="1">
        <f t="shared" si="46"/>
        <v>242.55126220868337</v>
      </c>
      <c r="M178" s="3"/>
      <c r="N178" s="14">
        <f t="shared" si="47"/>
        <v>5255.7572935843409</v>
      </c>
      <c r="O178" s="15" t="s">
        <v>11</v>
      </c>
      <c r="P178" t="str">
        <f t="shared" si="35"/>
        <v/>
      </c>
      <c r="Q178" s="19">
        <f t="shared" si="36"/>
        <v>8.9186056345402373E-2</v>
      </c>
      <c r="R178" t="str">
        <f t="shared" si="37"/>
        <v/>
      </c>
      <c r="S178" t="str">
        <f t="shared" si="38"/>
        <v/>
      </c>
      <c r="T178" s="47" t="s">
        <v>8</v>
      </c>
      <c r="U178" t="str">
        <f t="shared" si="39"/>
        <v/>
      </c>
      <c r="V178" s="46" t="s">
        <v>8</v>
      </c>
      <c r="W178" t="str">
        <f t="shared" si="40"/>
        <v/>
      </c>
      <c r="X178" s="46" t="s">
        <v>8</v>
      </c>
      <c r="Y178" t="b">
        <f t="shared" si="41"/>
        <v>1</v>
      </c>
      <c r="Z178" s="49"/>
    </row>
    <row r="179" spans="1:26">
      <c r="A179" s="17">
        <v>1</v>
      </c>
      <c r="B179" s="31">
        <f t="shared" si="50"/>
        <v>44036.75</v>
      </c>
      <c r="C179" s="93">
        <f t="shared" si="48"/>
        <v>4560.171538015813</v>
      </c>
      <c r="D179" s="23"/>
      <c r="E179" s="24">
        <f t="shared" si="49"/>
        <v>99977.23039785336</v>
      </c>
      <c r="F179" s="94" t="str">
        <f t="shared" si="34"/>
        <v/>
      </c>
      <c r="G179" s="1">
        <f t="shared" si="42"/>
        <v>2426.7072495543844</v>
      </c>
      <c r="H179" s="4">
        <f t="shared" si="43"/>
        <v>54060.73722499513</v>
      </c>
      <c r="I179" s="1">
        <f t="shared" si="44"/>
        <v>1879.5135498479206</v>
      </c>
      <c r="J179" s="3"/>
      <c r="K179" s="10">
        <f t="shared" si="45"/>
        <v>40406.785140660395</v>
      </c>
      <c r="L179" s="1">
        <f t="shared" si="46"/>
        <v>253.95073861349508</v>
      </c>
      <c r="M179" s="3"/>
      <c r="N179" s="14">
        <f t="shared" si="47"/>
        <v>5509.7080321978356</v>
      </c>
      <c r="O179" s="15" t="s">
        <v>11</v>
      </c>
      <c r="P179" t="str">
        <f t="shared" si="35"/>
        <v/>
      </c>
      <c r="Q179" s="19">
        <f t="shared" si="36"/>
        <v>8.9186056345402373E-2</v>
      </c>
      <c r="R179" t="str">
        <f t="shared" si="37"/>
        <v/>
      </c>
      <c r="S179" t="str">
        <f t="shared" si="38"/>
        <v/>
      </c>
      <c r="T179" s="47" t="s">
        <v>8</v>
      </c>
      <c r="U179" t="str">
        <f t="shared" si="39"/>
        <v/>
      </c>
      <c r="V179" s="46" t="s">
        <v>8</v>
      </c>
      <c r="W179" t="str">
        <f t="shared" si="40"/>
        <v/>
      </c>
      <c r="X179" s="46" t="s">
        <v>8</v>
      </c>
      <c r="Y179" t="b">
        <f t="shared" si="41"/>
        <v>1</v>
      </c>
      <c r="Z179" s="49"/>
    </row>
    <row r="180" spans="1:26">
      <c r="A180" s="17">
        <v>1</v>
      </c>
      <c r="B180" s="31">
        <f t="shared" si="50"/>
        <v>44037.75</v>
      </c>
      <c r="C180" s="93">
        <f t="shared" si="48"/>
        <v>4767.1767874188663</v>
      </c>
      <c r="D180" s="23"/>
      <c r="E180" s="24">
        <f t="shared" si="49"/>
        <v>104744.40718527223</v>
      </c>
      <c r="F180" s="94" t="str">
        <f t="shared" si="34"/>
        <v/>
      </c>
      <c r="G180" s="1">
        <f t="shared" si="42"/>
        <v>2533.7211936044523</v>
      </c>
      <c r="H180" s="4">
        <f t="shared" si="43"/>
        <v>56594.458418599585</v>
      </c>
      <c r="I180" s="1">
        <f t="shared" si="44"/>
        <v>1967.6026799516555</v>
      </c>
      <c r="J180" s="3"/>
      <c r="K180" s="10">
        <f t="shared" si="45"/>
        <v>42374.38782061205</v>
      </c>
      <c r="L180" s="1">
        <f t="shared" si="46"/>
        <v>265.8529138627631</v>
      </c>
      <c r="M180" s="3"/>
      <c r="N180" s="14">
        <f t="shared" si="47"/>
        <v>5775.5609460605983</v>
      </c>
      <c r="O180" s="15" t="s">
        <v>11</v>
      </c>
      <c r="P180" t="str">
        <f t="shared" si="35"/>
        <v/>
      </c>
      <c r="Q180" s="19">
        <f t="shared" si="36"/>
        <v>8.9186056345402373E-2</v>
      </c>
      <c r="R180" t="str">
        <f t="shared" si="37"/>
        <v/>
      </c>
      <c r="S180" t="str">
        <f t="shared" si="38"/>
        <v/>
      </c>
      <c r="T180" s="47" t="s">
        <v>8</v>
      </c>
      <c r="U180" t="str">
        <f t="shared" si="39"/>
        <v/>
      </c>
      <c r="V180" s="46" t="s">
        <v>8</v>
      </c>
      <c r="W180" t="str">
        <f t="shared" si="40"/>
        <v/>
      </c>
      <c r="X180" s="46" t="s">
        <v>8</v>
      </c>
      <c r="Y180" t="b">
        <f t="shared" si="41"/>
        <v>1</v>
      </c>
      <c r="Z180" s="49"/>
    </row>
    <row r="181" spans="1:26">
      <c r="A181" s="17">
        <v>1</v>
      </c>
      <c r="B181" s="31">
        <f t="shared" si="50"/>
        <v>44038.75</v>
      </c>
      <c r="C181" s="93">
        <f t="shared" si="48"/>
        <v>4982.5999509991525</v>
      </c>
      <c r="D181" s="23"/>
      <c r="E181" s="24">
        <f t="shared" si="49"/>
        <v>109727.00713627138</v>
      </c>
      <c r="F181" s="94" t="str">
        <f t="shared" si="34"/>
        <v/>
      </c>
      <c r="G181" s="1">
        <f t="shared" si="42"/>
        <v>2644.7705756928062</v>
      </c>
      <c r="H181" s="4">
        <f t="shared" si="43"/>
        <v>59239.228994292389</v>
      </c>
      <c r="I181" s="1">
        <f t="shared" si="44"/>
        <v>2059.5526308479116</v>
      </c>
      <c r="J181" s="3"/>
      <c r="K181" s="10">
        <f t="shared" si="45"/>
        <v>44433.940451459959</v>
      </c>
      <c r="L181" s="1">
        <f t="shared" si="46"/>
        <v>278.27674445843411</v>
      </c>
      <c r="M181" s="3"/>
      <c r="N181" s="14">
        <f t="shared" si="47"/>
        <v>6053.8376905190325</v>
      </c>
      <c r="O181" s="15" t="s">
        <v>11</v>
      </c>
      <c r="P181" t="str">
        <f t="shared" si="35"/>
        <v/>
      </c>
      <c r="Q181" s="19">
        <f t="shared" si="36"/>
        <v>8.9186056345402373E-2</v>
      </c>
      <c r="R181" t="str">
        <f t="shared" si="37"/>
        <v/>
      </c>
      <c r="S181" t="str">
        <f t="shared" si="38"/>
        <v/>
      </c>
      <c r="T181" s="47" t="s">
        <v>8</v>
      </c>
      <c r="U181" t="str">
        <f t="shared" si="39"/>
        <v/>
      </c>
      <c r="V181" s="46" t="s">
        <v>8</v>
      </c>
      <c r="W181" t="str">
        <f t="shared" si="40"/>
        <v/>
      </c>
      <c r="X181" s="46" t="s">
        <v>8</v>
      </c>
      <c r="Y181" t="b">
        <f t="shared" si="41"/>
        <v>1</v>
      </c>
      <c r="Z181" s="49"/>
    </row>
    <row r="182" spans="1:26">
      <c r="A182" s="17">
        <v>1</v>
      </c>
      <c r="B182" s="31">
        <f t="shared" si="50"/>
        <v>44039.75</v>
      </c>
      <c r="C182" s="93">
        <f t="shared" si="48"/>
        <v>5206.6888217470696</v>
      </c>
      <c r="D182" s="23"/>
      <c r="E182" s="24">
        <f t="shared" si="49"/>
        <v>114933.69595801845</v>
      </c>
      <c r="F182" s="94" t="str">
        <f t="shared" si="34"/>
        <v/>
      </c>
      <c r="G182" s="1">
        <f t="shared" si="42"/>
        <v>2759.9405720239224</v>
      </c>
      <c r="H182" s="4">
        <f t="shared" si="43"/>
        <v>61999.169566316312</v>
      </c>
      <c r="I182" s="1">
        <f t="shared" si="44"/>
        <v>2155.5066627047986</v>
      </c>
      <c r="J182" s="3"/>
      <c r="K182" s="10">
        <f t="shared" si="45"/>
        <v>46589.447114164759</v>
      </c>
      <c r="L182" s="1">
        <f t="shared" si="46"/>
        <v>291.24158701834597</v>
      </c>
      <c r="M182" s="3"/>
      <c r="N182" s="14">
        <f t="shared" si="47"/>
        <v>6345.0792775373784</v>
      </c>
      <c r="O182" s="15" t="s">
        <v>11</v>
      </c>
      <c r="P182" t="str">
        <f t="shared" si="35"/>
        <v/>
      </c>
      <c r="Q182" s="19">
        <f t="shared" si="36"/>
        <v>8.9186056345402373E-2</v>
      </c>
      <c r="R182" t="str">
        <f t="shared" si="37"/>
        <v/>
      </c>
      <c r="S182" t="str">
        <f t="shared" si="38"/>
        <v/>
      </c>
      <c r="T182" s="47" t="s">
        <v>8</v>
      </c>
      <c r="U182" t="str">
        <f t="shared" si="39"/>
        <v/>
      </c>
      <c r="V182" s="46" t="s">
        <v>8</v>
      </c>
      <c r="W182" t="str">
        <f t="shared" si="40"/>
        <v/>
      </c>
      <c r="X182" s="46" t="s">
        <v>8</v>
      </c>
      <c r="Y182" t="b">
        <f t="shared" si="41"/>
        <v>1</v>
      </c>
      <c r="Z182" s="49"/>
    </row>
    <row r="183" spans="1:26">
      <c r="A183" s="17">
        <v>1</v>
      </c>
      <c r="B183" s="31">
        <f t="shared" si="50"/>
        <v>44040.75</v>
      </c>
      <c r="C183" s="93">
        <f t="shared" si="48"/>
        <v>5439.6890275324258</v>
      </c>
      <c r="D183" s="23"/>
      <c r="E183" s="24">
        <f t="shared" si="49"/>
        <v>120373.38498555087</v>
      </c>
      <c r="F183" s="94" t="str">
        <f t="shared" si="34"/>
        <v/>
      </c>
      <c r="G183" s="1">
        <f t="shared" si="42"/>
        <v>2879.311042089902</v>
      </c>
      <c r="H183" s="4">
        <f t="shared" si="43"/>
        <v>64878.480608406215</v>
      </c>
      <c r="I183" s="1">
        <f t="shared" si="44"/>
        <v>2255.6108121416028</v>
      </c>
      <c r="J183" s="3"/>
      <c r="K183" s="10">
        <f t="shared" si="45"/>
        <v>48845.057926306363</v>
      </c>
      <c r="L183" s="1">
        <f t="shared" si="46"/>
        <v>304.76717330092902</v>
      </c>
      <c r="M183" s="3"/>
      <c r="N183" s="14">
        <f t="shared" si="47"/>
        <v>6649.8464508383076</v>
      </c>
      <c r="O183" s="15" t="s">
        <v>11</v>
      </c>
      <c r="P183" t="str">
        <f t="shared" si="35"/>
        <v/>
      </c>
      <c r="Q183" s="19">
        <f t="shared" si="36"/>
        <v>8.9186056345402373E-2</v>
      </c>
      <c r="R183" t="str">
        <f t="shared" si="37"/>
        <v/>
      </c>
      <c r="S183" t="str">
        <f t="shared" si="38"/>
        <v/>
      </c>
      <c r="T183" s="47" t="s">
        <v>8</v>
      </c>
      <c r="U183" t="str">
        <f t="shared" si="39"/>
        <v/>
      </c>
      <c r="V183" s="46" t="s">
        <v>8</v>
      </c>
      <c r="W183" t="str">
        <f t="shared" si="40"/>
        <v/>
      </c>
      <c r="X183" s="46" t="s">
        <v>8</v>
      </c>
      <c r="Y183" t="b">
        <f t="shared" si="41"/>
        <v>1</v>
      </c>
      <c r="Z183" s="49"/>
    </row>
    <row r="184" spans="1:26">
      <c r="A184" s="17">
        <v>1</v>
      </c>
      <c r="B184" s="31">
        <f t="shared" si="50"/>
        <v>44041.75</v>
      </c>
      <c r="C184" s="93">
        <f t="shared" si="48"/>
        <v>5681.8428496973065</v>
      </c>
      <c r="D184" s="23"/>
      <c r="E184" s="24">
        <f t="shared" si="49"/>
        <v>126055.22783524818</v>
      </c>
      <c r="F184" s="94" t="str">
        <f t="shared" si="34"/>
        <v/>
      </c>
      <c r="G184" s="1">
        <f t="shared" si="42"/>
        <v>3002.9555939703578</v>
      </c>
      <c r="H184" s="4">
        <f t="shared" si="43"/>
        <v>67881.436202376572</v>
      </c>
      <c r="I184" s="1">
        <f t="shared" si="44"/>
        <v>2360.0136748877908</v>
      </c>
      <c r="J184" s="3"/>
      <c r="K184" s="10">
        <f t="shared" si="45"/>
        <v>51205.071601194155</v>
      </c>
      <c r="L184" s="1">
        <f t="shared" si="46"/>
        <v>318.87358083914711</v>
      </c>
      <c r="M184" s="3"/>
      <c r="N184" s="14">
        <f t="shared" si="47"/>
        <v>6968.7200316774552</v>
      </c>
      <c r="O184" s="15" t="s">
        <v>11</v>
      </c>
      <c r="P184" t="str">
        <f t="shared" si="35"/>
        <v/>
      </c>
      <c r="Q184" s="19">
        <f t="shared" si="36"/>
        <v>8.9186056345402373E-2</v>
      </c>
      <c r="R184" t="str">
        <f t="shared" si="37"/>
        <v/>
      </c>
      <c r="S184" t="str">
        <f t="shared" si="38"/>
        <v/>
      </c>
      <c r="T184" s="47" t="s">
        <v>8</v>
      </c>
      <c r="U184" t="str">
        <f t="shared" si="39"/>
        <v/>
      </c>
      <c r="V184" s="46" t="s">
        <v>8</v>
      </c>
      <c r="W184" t="str">
        <f t="shared" si="40"/>
        <v/>
      </c>
      <c r="X184" s="46" t="s">
        <v>8</v>
      </c>
      <c r="Y184" t="b">
        <f t="shared" si="41"/>
        <v>1</v>
      </c>
      <c r="Z184" s="49"/>
    </row>
    <row r="185" spans="1:26">
      <c r="A185" s="17">
        <v>1</v>
      </c>
      <c r="B185" s="31">
        <f t="shared" si="50"/>
        <v>44042.75</v>
      </c>
      <c r="C185" s="93">
        <f t="shared" si="48"/>
        <v>5933.3879259425885</v>
      </c>
      <c r="D185" s="23"/>
      <c r="E185" s="24">
        <f t="shared" si="49"/>
        <v>131988.61576119077</v>
      </c>
      <c r="F185" s="94" t="str">
        <f t="shared" si="34"/>
        <v/>
      </c>
      <c r="G185" s="1">
        <f t="shared" si="42"/>
        <v>3130.9405738057899</v>
      </c>
      <c r="H185" s="4">
        <f t="shared" si="43"/>
        <v>71012.376776182355</v>
      </c>
      <c r="I185" s="1">
        <f t="shared" si="44"/>
        <v>2468.8661533093355</v>
      </c>
      <c r="J185" s="3"/>
      <c r="K185" s="10">
        <f t="shared" si="45"/>
        <v>53673.937754503488</v>
      </c>
      <c r="L185" s="1">
        <f t="shared" si="46"/>
        <v>333.58119882748122</v>
      </c>
      <c r="M185" s="3"/>
      <c r="N185" s="14">
        <f t="shared" si="47"/>
        <v>7302.301230504936</v>
      </c>
      <c r="O185" s="15" t="s">
        <v>11</v>
      </c>
      <c r="P185" t="str">
        <f t="shared" si="35"/>
        <v/>
      </c>
      <c r="Q185" s="19">
        <f t="shared" si="36"/>
        <v>8.9186056345402373E-2</v>
      </c>
      <c r="R185" t="str">
        <f t="shared" si="37"/>
        <v/>
      </c>
      <c r="S185" t="str">
        <f t="shared" si="38"/>
        <v/>
      </c>
      <c r="T185" s="47" t="s">
        <v>8</v>
      </c>
      <c r="U185" t="str">
        <f t="shared" si="39"/>
        <v/>
      </c>
      <c r="V185" s="46" t="s">
        <v>8</v>
      </c>
      <c r="W185" t="str">
        <f t="shared" si="40"/>
        <v/>
      </c>
      <c r="X185" s="46" t="s">
        <v>8</v>
      </c>
      <c r="Y185" t="b">
        <f t="shared" si="41"/>
        <v>1</v>
      </c>
      <c r="Z185" s="49"/>
    </row>
    <row r="186" spans="1:26">
      <c r="A186" s="17">
        <v>1</v>
      </c>
      <c r="B186" s="31">
        <f t="shared" si="50"/>
        <v>44043.75</v>
      </c>
      <c r="C186" s="93">
        <f t="shared" si="48"/>
        <v>6194.5558321935532</v>
      </c>
      <c r="D186" s="23"/>
      <c r="E186" s="24">
        <f t="shared" si="49"/>
        <v>138183.17159338432</v>
      </c>
      <c r="F186" s="94" t="str">
        <f t="shared" si="34"/>
        <v/>
      </c>
      <c r="G186" s="1">
        <f t="shared" si="42"/>
        <v>3263.3239772098427</v>
      </c>
      <c r="H186" s="4">
        <f t="shared" si="43"/>
        <v>74275.700753392201</v>
      </c>
      <c r="I186" s="1">
        <f t="shared" si="44"/>
        <v>2582.3211660884381</v>
      </c>
      <c r="J186" s="3"/>
      <c r="K186" s="10">
        <f t="shared" si="45"/>
        <v>56256.258920591928</v>
      </c>
      <c r="L186" s="1">
        <f t="shared" si="46"/>
        <v>348.91068889526383</v>
      </c>
      <c r="M186" s="3"/>
      <c r="N186" s="14">
        <f t="shared" si="47"/>
        <v>7651.2119194001998</v>
      </c>
      <c r="O186" s="15" t="s">
        <v>11</v>
      </c>
      <c r="P186" t="str">
        <f t="shared" si="35"/>
        <v/>
      </c>
      <c r="Q186" s="19">
        <f t="shared" si="36"/>
        <v>8.9186056345402373E-2</v>
      </c>
      <c r="R186" t="str">
        <f t="shared" si="37"/>
        <v/>
      </c>
      <c r="S186" t="str">
        <f t="shared" si="38"/>
        <v/>
      </c>
      <c r="T186" s="47" t="s">
        <v>8</v>
      </c>
      <c r="U186" t="str">
        <f t="shared" si="39"/>
        <v/>
      </c>
      <c r="V186" s="46" t="s">
        <v>8</v>
      </c>
      <c r="W186" t="str">
        <f t="shared" si="40"/>
        <v/>
      </c>
      <c r="X186" s="46" t="s">
        <v>8</v>
      </c>
      <c r="Y186" t="b">
        <f t="shared" si="41"/>
        <v>1</v>
      </c>
      <c r="Z186" s="49"/>
    </row>
    <row r="187" spans="1:26">
      <c r="A187" s="17">
        <v>1</v>
      </c>
      <c r="B187" s="31">
        <f t="shared" si="50"/>
        <v>44044.75</v>
      </c>
      <c r="C187" s="93">
        <f t="shared" si="48"/>
        <v>6465.5705385366455</v>
      </c>
      <c r="D187" s="23"/>
      <c r="E187" s="24">
        <f t="shared" si="49"/>
        <v>144648.74213192097</v>
      </c>
      <c r="F187" s="94" t="str">
        <f t="shared" si="34"/>
        <v/>
      </c>
      <c r="G187" s="1">
        <f t="shared" si="42"/>
        <v>3400.1542808635927</v>
      </c>
      <c r="H187" s="4">
        <f t="shared" si="43"/>
        <v>77675.855034255786</v>
      </c>
      <c r="I187" s="1">
        <f t="shared" si="44"/>
        <v>2700.5333172816295</v>
      </c>
      <c r="J187" s="3"/>
      <c r="K187" s="10">
        <f t="shared" si="45"/>
        <v>58956.79223787356</v>
      </c>
      <c r="L187" s="1">
        <f t="shared" si="46"/>
        <v>364.88294039141834</v>
      </c>
      <c r="M187" s="3"/>
      <c r="N187" s="14">
        <f t="shared" si="47"/>
        <v>8016.0948597916185</v>
      </c>
      <c r="O187" s="15" t="s">
        <v>11</v>
      </c>
      <c r="P187" t="str">
        <f t="shared" si="35"/>
        <v/>
      </c>
      <c r="Q187" s="19">
        <f t="shared" si="36"/>
        <v>8.9186056345402373E-2</v>
      </c>
      <c r="R187" t="str">
        <f t="shared" si="37"/>
        <v/>
      </c>
      <c r="S187" t="str">
        <f t="shared" si="38"/>
        <v/>
      </c>
      <c r="T187" s="47" t="s">
        <v>8</v>
      </c>
      <c r="U187" t="str">
        <f t="shared" si="39"/>
        <v/>
      </c>
      <c r="V187" s="46" t="s">
        <v>8</v>
      </c>
      <c r="W187" t="str">
        <f t="shared" si="40"/>
        <v/>
      </c>
      <c r="X187" s="46" t="s">
        <v>8</v>
      </c>
      <c r="Y187" t="b">
        <f t="shared" si="41"/>
        <v>1</v>
      </c>
      <c r="Z187" s="49"/>
    </row>
    <row r="188" spans="1:26">
      <c r="A188" s="17">
        <v>1</v>
      </c>
      <c r="B188" s="31">
        <f t="shared" si="50"/>
        <v>44045.75</v>
      </c>
      <c r="C188" s="93">
        <f t="shared" si="48"/>
        <v>6746.6467348599399</v>
      </c>
      <c r="D188" s="23"/>
      <c r="E188" s="24">
        <f t="shared" si="49"/>
        <v>151395.38886678091</v>
      </c>
      <c r="F188" s="94" t="str">
        <f t="shared" si="34"/>
        <v/>
      </c>
      <c r="G188" s="1">
        <f t="shared" si="42"/>
        <v>3541.4691931192842</v>
      </c>
      <c r="H188" s="4">
        <f t="shared" si="43"/>
        <v>81217.324227375066</v>
      </c>
      <c r="I188" s="1">
        <f t="shared" si="44"/>
        <v>2823.6585219404947</v>
      </c>
      <c r="J188" s="3"/>
      <c r="K188" s="10">
        <f t="shared" si="45"/>
        <v>61780.450759814055</v>
      </c>
      <c r="L188" s="1">
        <f t="shared" si="46"/>
        <v>381.51901980014969</v>
      </c>
      <c r="M188" s="3"/>
      <c r="N188" s="14">
        <f t="shared" si="47"/>
        <v>8397.6138795917686</v>
      </c>
      <c r="O188" s="15" t="s">
        <v>11</v>
      </c>
      <c r="P188" t="str">
        <f t="shared" si="35"/>
        <v/>
      </c>
      <c r="Q188" s="19">
        <f t="shared" si="36"/>
        <v>8.9186056345402373E-2</v>
      </c>
      <c r="R188" t="str">
        <f t="shared" si="37"/>
        <v/>
      </c>
      <c r="S188" t="str">
        <f t="shared" si="38"/>
        <v/>
      </c>
      <c r="T188" s="47" t="s">
        <v>8</v>
      </c>
      <c r="U188" t="str">
        <f t="shared" si="39"/>
        <v/>
      </c>
      <c r="V188" s="46" t="s">
        <v>8</v>
      </c>
      <c r="W188" t="str">
        <f t="shared" si="40"/>
        <v/>
      </c>
      <c r="X188" s="46" t="s">
        <v>8</v>
      </c>
      <c r="Y188" t="b">
        <f t="shared" si="41"/>
        <v>1</v>
      </c>
      <c r="Z188" s="49"/>
    </row>
    <row r="189" spans="1:26">
      <c r="A189" s="17">
        <v>1</v>
      </c>
      <c r="B189" s="31">
        <f t="shared" si="50"/>
        <v>44046.75</v>
      </c>
      <c r="C189" s="93">
        <f t="shared" si="48"/>
        <v>7037.9880225103698</v>
      </c>
      <c r="D189" s="23"/>
      <c r="E189" s="24">
        <f t="shared" si="49"/>
        <v>158433.37688929128</v>
      </c>
      <c r="F189" s="94" t="str">
        <f t="shared" si="34"/>
        <v/>
      </c>
      <c r="G189" s="1">
        <f t="shared" si="42"/>
        <v>3687.2943231426239</v>
      </c>
      <c r="H189" s="4">
        <f t="shared" si="43"/>
        <v>84904.618550517684</v>
      </c>
      <c r="I189" s="1">
        <f t="shared" si="44"/>
        <v>2951.8535854628549</v>
      </c>
      <c r="J189" s="3"/>
      <c r="K189" s="10">
        <f t="shared" si="45"/>
        <v>64732.304345276912</v>
      </c>
      <c r="L189" s="1">
        <f t="shared" si="46"/>
        <v>398.84011390492032</v>
      </c>
      <c r="M189" s="3"/>
      <c r="N189" s="14">
        <f t="shared" si="47"/>
        <v>8796.4539934966888</v>
      </c>
      <c r="O189" s="15" t="s">
        <v>11</v>
      </c>
      <c r="P189" t="str">
        <f t="shared" si="35"/>
        <v/>
      </c>
      <c r="Q189" s="19">
        <f t="shared" si="36"/>
        <v>8.9186056345402373E-2</v>
      </c>
      <c r="R189" t="str">
        <f t="shared" si="37"/>
        <v/>
      </c>
      <c r="S189" t="str">
        <f t="shared" si="38"/>
        <v/>
      </c>
      <c r="T189" s="47" t="s">
        <v>8</v>
      </c>
      <c r="U189" t="str">
        <f t="shared" si="39"/>
        <v/>
      </c>
      <c r="V189" s="46" t="s">
        <v>8</v>
      </c>
      <c r="W189" t="str">
        <f t="shared" si="40"/>
        <v/>
      </c>
      <c r="X189" s="46" t="s">
        <v>8</v>
      </c>
      <c r="Y189" t="b">
        <f t="shared" si="41"/>
        <v>1</v>
      </c>
      <c r="Z189" s="49"/>
    </row>
    <row r="190" spans="1:26">
      <c r="A190" s="17">
        <v>1</v>
      </c>
      <c r="B190" s="31">
        <f t="shared" si="50"/>
        <v>44047.75</v>
      </c>
      <c r="C190" s="93">
        <f t="shared" si="48"/>
        <v>7339.7849691271549</v>
      </c>
      <c r="D190" s="23"/>
      <c r="E190" s="24">
        <f t="shared" si="49"/>
        <v>165773.16185841843</v>
      </c>
      <c r="F190" s="94" t="str">
        <f t="shared" si="34"/>
        <v/>
      </c>
      <c r="G190" s="1">
        <f t="shared" si="42"/>
        <v>3837.6417689526666</v>
      </c>
      <c r="H190" s="4">
        <f t="shared" si="43"/>
        <v>88742.260319470355</v>
      </c>
      <c r="I190" s="1">
        <f t="shared" si="44"/>
        <v>3085.2757338547563</v>
      </c>
      <c r="J190" s="3"/>
      <c r="K190" s="10">
        <f t="shared" si="45"/>
        <v>67817.580079131672</v>
      </c>
      <c r="L190" s="1">
        <f t="shared" si="46"/>
        <v>416.86746631973227</v>
      </c>
      <c r="M190" s="3"/>
      <c r="N190" s="14">
        <f t="shared" si="47"/>
        <v>9213.3214598164213</v>
      </c>
      <c r="O190" s="15" t="s">
        <v>11</v>
      </c>
      <c r="P190" t="str">
        <f t="shared" si="35"/>
        <v/>
      </c>
      <c r="Q190" s="19">
        <f t="shared" si="36"/>
        <v>8.9186056345402373E-2</v>
      </c>
      <c r="R190" t="str">
        <f t="shared" si="37"/>
        <v/>
      </c>
      <c r="S190" t="str">
        <f t="shared" si="38"/>
        <v/>
      </c>
      <c r="T190" s="47" t="s">
        <v>8</v>
      </c>
      <c r="U190" t="str">
        <f t="shared" si="39"/>
        <v/>
      </c>
      <c r="V190" s="46" t="s">
        <v>8</v>
      </c>
      <c r="W190" t="str">
        <f t="shared" si="40"/>
        <v/>
      </c>
      <c r="X190" s="46" t="s">
        <v>8</v>
      </c>
      <c r="Y190" t="b">
        <f t="shared" si="41"/>
        <v>1</v>
      </c>
      <c r="Z190" s="49"/>
    </row>
    <row r="191" spans="1:26">
      <c r="A191" s="17">
        <v>1</v>
      </c>
      <c r="B191" s="31">
        <f t="shared" si="50"/>
        <v>44048.75</v>
      </c>
      <c r="C191" s="93">
        <f t="shared" si="48"/>
        <v>7652.2130248298054</v>
      </c>
      <c r="D191" s="23"/>
      <c r="E191" s="24">
        <f t="shared" si="49"/>
        <v>173425.37488324824</v>
      </c>
      <c r="F191" s="94" t="str">
        <f t="shared" si="34"/>
        <v/>
      </c>
      <c r="G191" s="1">
        <f t="shared" si="42"/>
        <v>3992.5086256870686</v>
      </c>
      <c r="H191" s="4">
        <f t="shared" si="43"/>
        <v>92734.768945157426</v>
      </c>
      <c r="I191" s="1">
        <f t="shared" si="44"/>
        <v>3224.0820921297609</v>
      </c>
      <c r="J191" s="3"/>
      <c r="K191" s="10">
        <f t="shared" si="45"/>
        <v>71041.662171261429</v>
      </c>
      <c r="L191" s="1">
        <f t="shared" si="46"/>
        <v>435.62230701297392</v>
      </c>
      <c r="M191" s="3"/>
      <c r="N191" s="14">
        <f t="shared" si="47"/>
        <v>9648.9437668293958</v>
      </c>
      <c r="O191" s="15" t="s">
        <v>11</v>
      </c>
      <c r="P191" t="str">
        <f t="shared" si="35"/>
        <v/>
      </c>
      <c r="Q191" s="19">
        <f t="shared" si="36"/>
        <v>8.9186056345402373E-2</v>
      </c>
      <c r="R191" t="str">
        <f t="shared" si="37"/>
        <v/>
      </c>
      <c r="S191" t="str">
        <f t="shared" si="38"/>
        <v/>
      </c>
      <c r="T191" s="47" t="s">
        <v>8</v>
      </c>
      <c r="U191" t="str">
        <f t="shared" si="39"/>
        <v/>
      </c>
      <c r="V191" s="46" t="s">
        <v>8</v>
      </c>
      <c r="W191" t="str">
        <f t="shared" si="40"/>
        <v/>
      </c>
      <c r="X191" s="46" t="s">
        <v>8</v>
      </c>
      <c r="Y191" t="b">
        <f t="shared" si="41"/>
        <v>1</v>
      </c>
      <c r="Z191" s="49"/>
    </row>
    <row r="192" spans="1:26">
      <c r="A192" s="17">
        <v>1</v>
      </c>
      <c r="B192" s="31">
        <f t="shared" si="50"/>
        <v>44049.75</v>
      </c>
      <c r="C192" s="93">
        <f t="shared" si="48"/>
        <v>7975.4302991554432</v>
      </c>
      <c r="D192" s="23"/>
      <c r="E192" s="24">
        <f t="shared" si="49"/>
        <v>181400.80518240368</v>
      </c>
      <c r="F192" s="94" t="str">
        <f t="shared" si="34"/>
        <v/>
      </c>
      <c r="G192" s="1">
        <f t="shared" si="42"/>
        <v>4151.8754165378259</v>
      </c>
      <c r="H192" s="4">
        <f t="shared" si="43"/>
        <v>96886.644361695246</v>
      </c>
      <c r="I192" s="1">
        <f t="shared" si="44"/>
        <v>3368.4291081570477</v>
      </c>
      <c r="J192" s="3"/>
      <c r="K192" s="10">
        <f t="shared" si="45"/>
        <v>74410.09127941847</v>
      </c>
      <c r="L192" s="1">
        <f t="shared" si="46"/>
        <v>455.12577446057469</v>
      </c>
      <c r="M192" s="3"/>
      <c r="N192" s="14">
        <f t="shared" si="47"/>
        <v>10104.069541289971</v>
      </c>
      <c r="O192" s="15" t="s">
        <v>11</v>
      </c>
      <c r="P192" t="str">
        <f t="shared" si="35"/>
        <v/>
      </c>
      <c r="Q192" s="19">
        <f t="shared" si="36"/>
        <v>8.9186056345402373E-2</v>
      </c>
      <c r="R192" t="str">
        <f t="shared" si="37"/>
        <v/>
      </c>
      <c r="S192" t="str">
        <f t="shared" si="38"/>
        <v/>
      </c>
      <c r="T192" s="47" t="s">
        <v>8</v>
      </c>
      <c r="U192" t="str">
        <f t="shared" si="39"/>
        <v/>
      </c>
      <c r="V192" s="46" t="s">
        <v>8</v>
      </c>
      <c r="W192" t="str">
        <f t="shared" si="40"/>
        <v/>
      </c>
      <c r="X192" s="46" t="s">
        <v>8</v>
      </c>
      <c r="Y192" t="b">
        <f t="shared" si="41"/>
        <v>1</v>
      </c>
      <c r="Z192" s="49"/>
    </row>
    <row r="193" spans="1:26">
      <c r="A193" s="17">
        <v>1</v>
      </c>
      <c r="B193" s="31">
        <f t="shared" si="50"/>
        <v>44050.75</v>
      </c>
      <c r="C193" s="93">
        <f t="shared" si="48"/>
        <v>8309.5751995594474</v>
      </c>
      <c r="D193" s="23"/>
      <c r="E193" s="24">
        <f t="shared" si="49"/>
        <v>189710.38038196313</v>
      </c>
      <c r="F193" s="94" t="str">
        <f t="shared" si="34"/>
        <v/>
      </c>
      <c r="G193" s="1">
        <f t="shared" si="42"/>
        <v>4315.7044500775864</v>
      </c>
      <c r="H193" s="4">
        <f t="shared" si="43"/>
        <v>101202.34881177283</v>
      </c>
      <c r="I193" s="1">
        <f t="shared" si="44"/>
        <v>3518.4719193991673</v>
      </c>
      <c r="J193" s="3"/>
      <c r="K193" s="10">
        <f t="shared" si="45"/>
        <v>77928.563198817632</v>
      </c>
      <c r="L193" s="1">
        <f t="shared" si="46"/>
        <v>475.39883008268748</v>
      </c>
      <c r="M193" s="3"/>
      <c r="N193" s="14">
        <f t="shared" si="47"/>
        <v>10579.468371372659</v>
      </c>
      <c r="O193" s="15" t="s">
        <v>11</v>
      </c>
      <c r="P193" t="str">
        <f t="shared" si="35"/>
        <v/>
      </c>
      <c r="Q193" s="19">
        <f t="shared" si="36"/>
        <v>8.9186056345402373E-2</v>
      </c>
      <c r="R193" t="str">
        <f t="shared" si="37"/>
        <v/>
      </c>
      <c r="S193" t="str">
        <f t="shared" si="38"/>
        <v/>
      </c>
      <c r="T193" s="47" t="s">
        <v>8</v>
      </c>
      <c r="U193" t="str">
        <f t="shared" si="39"/>
        <v/>
      </c>
      <c r="V193" s="46" t="s">
        <v>8</v>
      </c>
      <c r="W193" t="str">
        <f t="shared" si="40"/>
        <v/>
      </c>
      <c r="X193" s="46" t="s">
        <v>8</v>
      </c>
      <c r="Y193" t="b">
        <f t="shared" si="41"/>
        <v>1</v>
      </c>
      <c r="Z193" s="49"/>
    </row>
    <row r="194" spans="1:26">
      <c r="A194" s="17">
        <v>1</v>
      </c>
      <c r="B194" s="31">
        <f t="shared" si="50"/>
        <v>44051.75</v>
      </c>
      <c r="C194" s="93">
        <f t="shared" si="48"/>
        <v>8654.7639339384914</v>
      </c>
      <c r="D194" s="23"/>
      <c r="E194" s="24">
        <f t="shared" si="49"/>
        <v>198365.14431590162</v>
      </c>
      <c r="F194" s="94" t="str">
        <f t="shared" si="34"/>
        <v/>
      </c>
      <c r="G194" s="1">
        <f t="shared" si="42"/>
        <v>4483.9381091364612</v>
      </c>
      <c r="H194" s="4">
        <f t="shared" si="43"/>
        <v>105686.28692090929</v>
      </c>
      <c r="I194" s="1">
        <f t="shared" si="44"/>
        <v>3674.3636601596859</v>
      </c>
      <c r="J194" s="3"/>
      <c r="K194" s="10">
        <f t="shared" si="45"/>
        <v>81602.926858977313</v>
      </c>
      <c r="L194" s="1">
        <f t="shared" si="46"/>
        <v>496.46216464235607</v>
      </c>
      <c r="M194" s="3"/>
      <c r="N194" s="14">
        <f t="shared" si="47"/>
        <v>11075.930536015016</v>
      </c>
      <c r="O194" s="15" t="s">
        <v>11</v>
      </c>
      <c r="P194" t="str">
        <f t="shared" si="35"/>
        <v/>
      </c>
      <c r="Q194" s="19">
        <f t="shared" si="36"/>
        <v>8.9186056345402373E-2</v>
      </c>
      <c r="R194" t="str">
        <f t="shared" si="37"/>
        <v/>
      </c>
      <c r="S194" t="str">
        <f t="shared" si="38"/>
        <v/>
      </c>
      <c r="T194" s="47" t="s">
        <v>8</v>
      </c>
      <c r="U194" t="str">
        <f t="shared" si="39"/>
        <v/>
      </c>
      <c r="V194" s="46" t="s">
        <v>8</v>
      </c>
      <c r="W194" t="str">
        <f t="shared" si="40"/>
        <v/>
      </c>
      <c r="X194" s="46" t="s">
        <v>8</v>
      </c>
      <c r="Y194" t="b">
        <f t="shared" si="41"/>
        <v>1</v>
      </c>
      <c r="Z194" s="49"/>
    </row>
    <row r="195" spans="1:26">
      <c r="A195" s="17">
        <v>1</v>
      </c>
      <c r="B195" s="31">
        <f t="shared" si="50"/>
        <v>44052.75</v>
      </c>
      <c r="C195" s="93">
        <f t="shared" si="48"/>
        <v>9011.0878815122705</v>
      </c>
      <c r="D195" s="23"/>
      <c r="E195" s="24">
        <f t="shared" si="49"/>
        <v>207376.23219741389</v>
      </c>
      <c r="F195" s="94" t="str">
        <f t="shared" si="34"/>
        <v/>
      </c>
      <c r="G195" s="1">
        <f t="shared" si="42"/>
        <v>4656.4970779995256</v>
      </c>
      <c r="H195" s="4">
        <f t="shared" si="43"/>
        <v>110342.78399890881</v>
      </c>
      <c r="I195" s="1">
        <f t="shared" si="44"/>
        <v>3836.2547071963299</v>
      </c>
      <c r="J195" s="3"/>
      <c r="K195" s="10">
        <f t="shared" si="45"/>
        <v>85439.181566173647</v>
      </c>
      <c r="L195" s="1">
        <f t="shared" si="46"/>
        <v>518.33609631642912</v>
      </c>
      <c r="M195" s="3"/>
      <c r="N195" s="14">
        <f t="shared" si="47"/>
        <v>11594.266632331444</v>
      </c>
      <c r="O195" s="15" t="s">
        <v>11</v>
      </c>
      <c r="P195" t="str">
        <f t="shared" si="35"/>
        <v/>
      </c>
      <c r="Q195" s="19">
        <f t="shared" si="36"/>
        <v>8.9186056345402373E-2</v>
      </c>
      <c r="R195" t="str">
        <f t="shared" si="37"/>
        <v/>
      </c>
      <c r="S195" t="str">
        <f t="shared" si="38"/>
        <v/>
      </c>
      <c r="T195" s="47" t="s">
        <v>8</v>
      </c>
      <c r="U195" t="str">
        <f t="shared" si="39"/>
        <v/>
      </c>
      <c r="V195" s="46" t="s">
        <v>8</v>
      </c>
      <c r="W195" t="str">
        <f t="shared" si="40"/>
        <v/>
      </c>
      <c r="X195" s="46" t="s">
        <v>8</v>
      </c>
      <c r="Y195" t="b">
        <f t="shared" si="41"/>
        <v>1</v>
      </c>
      <c r="Z195" s="49"/>
    </row>
    <row r="196" spans="1:26">
      <c r="A196" s="17">
        <v>1</v>
      </c>
      <c r="B196" s="31">
        <f t="shared" si="50"/>
        <v>44053.75</v>
      </c>
      <c r="C196" s="93">
        <f t="shared" si="48"/>
        <v>9378.6108385205152</v>
      </c>
      <c r="D196" s="23"/>
      <c r="E196" s="24">
        <f t="shared" si="49"/>
        <v>216754.84303593441</v>
      </c>
      <c r="F196" s="94" t="str">
        <f t="shared" si="34"/>
        <v/>
      </c>
      <c r="G196" s="1">
        <f t="shared" si="42"/>
        <v>4833.278516478701</v>
      </c>
      <c r="H196" s="4">
        <f t="shared" si="43"/>
        <v>115176.06251538752</v>
      </c>
      <c r="I196" s="1">
        <f t="shared" si="44"/>
        <v>4004.2918618526392</v>
      </c>
      <c r="J196" s="3"/>
      <c r="K196" s="10">
        <f t="shared" si="45"/>
        <v>89443.473428026293</v>
      </c>
      <c r="L196" s="1">
        <f t="shared" si="46"/>
        <v>541.04046018916233</v>
      </c>
      <c r="M196" s="3"/>
      <c r="N196" s="14">
        <f t="shared" si="47"/>
        <v>12135.307092520607</v>
      </c>
      <c r="O196" s="15" t="s">
        <v>11</v>
      </c>
      <c r="P196" t="str">
        <f t="shared" si="35"/>
        <v/>
      </c>
      <c r="Q196" s="19">
        <f t="shared" si="36"/>
        <v>8.9186056345402373E-2</v>
      </c>
      <c r="R196" t="str">
        <f t="shared" si="37"/>
        <v/>
      </c>
      <c r="S196" t="str">
        <f t="shared" si="38"/>
        <v/>
      </c>
      <c r="T196" s="47" t="s">
        <v>8</v>
      </c>
      <c r="U196" t="str">
        <f t="shared" si="39"/>
        <v/>
      </c>
      <c r="V196" s="46" t="s">
        <v>8</v>
      </c>
      <c r="W196" t="str">
        <f t="shared" si="40"/>
        <v/>
      </c>
      <c r="X196" s="46" t="s">
        <v>8</v>
      </c>
      <c r="Y196" t="b">
        <f t="shared" si="41"/>
        <v>1</v>
      </c>
      <c r="Z196" s="49"/>
    </row>
    <row r="197" spans="1:26">
      <c r="A197" s="17">
        <v>1</v>
      </c>
      <c r="B197" s="31">
        <f t="shared" si="50"/>
        <v>44054.75</v>
      </c>
      <c r="C197" s="93">
        <f t="shared" si="48"/>
        <v>9757.366147563851</v>
      </c>
      <c r="D197" s="23"/>
      <c r="E197" s="24">
        <f t="shared" si="49"/>
        <v>226512.20918349826</v>
      </c>
      <c r="F197" s="94" t="str">
        <f t="shared" si="34"/>
        <v/>
      </c>
      <c r="G197" s="1">
        <f t="shared" si="42"/>
        <v>5014.154191368998</v>
      </c>
      <c r="H197" s="4">
        <f t="shared" si="43"/>
        <v>120190.21670675652</v>
      </c>
      <c r="I197" s="1">
        <f t="shared" si="44"/>
        <v>4178.6174672265051</v>
      </c>
      <c r="J197" s="3"/>
      <c r="K197" s="10">
        <f t="shared" si="45"/>
        <v>93622.090895252797</v>
      </c>
      <c r="L197" s="1">
        <f t="shared" si="46"/>
        <v>564.5944889683218</v>
      </c>
      <c r="M197" s="3"/>
      <c r="N197" s="14">
        <f t="shared" si="47"/>
        <v>12699.901581488928</v>
      </c>
      <c r="O197" s="15" t="s">
        <v>11</v>
      </c>
      <c r="P197" t="str">
        <f t="shared" si="35"/>
        <v/>
      </c>
      <c r="Q197" s="19">
        <f t="shared" si="36"/>
        <v>8.9186056345402373E-2</v>
      </c>
      <c r="R197" t="str">
        <f t="shared" si="37"/>
        <v/>
      </c>
      <c r="S197" t="str">
        <f t="shared" si="38"/>
        <v/>
      </c>
      <c r="T197" s="47" t="s">
        <v>8</v>
      </c>
      <c r="U197" t="str">
        <f t="shared" si="39"/>
        <v/>
      </c>
      <c r="V197" s="46" t="s">
        <v>8</v>
      </c>
      <c r="W197" t="str">
        <f t="shared" si="40"/>
        <v/>
      </c>
      <c r="X197" s="46" t="s">
        <v>8</v>
      </c>
      <c r="Y197" t="b">
        <f t="shared" si="41"/>
        <v>1</v>
      </c>
      <c r="Z197" s="49"/>
    </row>
    <row r="198" spans="1:26">
      <c r="A198" s="17">
        <v>1</v>
      </c>
      <c r="B198" s="31">
        <f t="shared" si="50"/>
        <v>44055.75</v>
      </c>
      <c r="C198" s="93">
        <f t="shared" si="48"/>
        <v>10147.353722040221</v>
      </c>
      <c r="D198" s="23"/>
      <c r="E198" s="24">
        <f t="shared" si="49"/>
        <v>236659.56290553848</v>
      </c>
      <c r="F198" s="94" t="str">
        <f t="shared" si="34"/>
        <v/>
      </c>
      <c r="G198" s="1">
        <f t="shared" si="42"/>
        <v>5198.9685779240117</v>
      </c>
      <c r="H198" s="4">
        <f t="shared" si="43"/>
        <v>125389.18528468053</v>
      </c>
      <c r="I198" s="1">
        <f t="shared" si="44"/>
        <v>4359.3684593332846</v>
      </c>
      <c r="J198" s="3"/>
      <c r="K198" s="10">
        <f t="shared" si="45"/>
        <v>97981.459354586084</v>
      </c>
      <c r="L198" s="1">
        <f t="shared" si="46"/>
        <v>589.01668478295301</v>
      </c>
      <c r="M198" s="3"/>
      <c r="N198" s="14">
        <f t="shared" si="47"/>
        <v>13288.918266271881</v>
      </c>
      <c r="O198" s="15" t="s">
        <v>11</v>
      </c>
      <c r="P198" t="str">
        <f t="shared" si="35"/>
        <v/>
      </c>
      <c r="Q198" s="19">
        <f t="shared" si="36"/>
        <v>8.9186056345402373E-2</v>
      </c>
      <c r="R198" t="str">
        <f t="shared" si="37"/>
        <v/>
      </c>
      <c r="S198" t="str">
        <f t="shared" si="38"/>
        <v/>
      </c>
      <c r="T198" s="47" t="s">
        <v>8</v>
      </c>
      <c r="U198" t="str">
        <f t="shared" si="39"/>
        <v/>
      </c>
      <c r="V198" s="46" t="s">
        <v>8</v>
      </c>
      <c r="W198" t="str">
        <f t="shared" si="40"/>
        <v/>
      </c>
      <c r="X198" s="46" t="s">
        <v>8</v>
      </c>
      <c r="Y198" t="b">
        <f t="shared" si="41"/>
        <v>1</v>
      </c>
      <c r="Z198" s="49"/>
    </row>
    <row r="199" spans="1:26">
      <c r="A199" s="17">
        <v>1</v>
      </c>
      <c r="B199" s="31">
        <f t="shared" si="50"/>
        <v>44056.75</v>
      </c>
      <c r="C199" s="93">
        <f t="shared" si="48"/>
        <v>10548.536980001867</v>
      </c>
      <c r="D199" s="23"/>
      <c r="E199" s="24">
        <f t="shared" si="49"/>
        <v>247208.09988554034</v>
      </c>
      <c r="F199" s="94" t="str">
        <f t="shared" si="34"/>
        <v/>
      </c>
      <c r="G199" s="1">
        <f t="shared" si="42"/>
        <v>5387.5369462699628</v>
      </c>
      <c r="H199" s="4">
        <f t="shared" si="43"/>
        <v>130776.72223095049</v>
      </c>
      <c r="I199" s="1">
        <f t="shared" si="44"/>
        <v>4546.6753517398292</v>
      </c>
      <c r="J199" s="3"/>
      <c r="K199" s="10">
        <f t="shared" si="45"/>
        <v>102528.13470632592</v>
      </c>
      <c r="L199" s="1">
        <f t="shared" si="46"/>
        <v>614.32468199206562</v>
      </c>
      <c r="M199" s="3"/>
      <c r="N199" s="14">
        <f t="shared" si="47"/>
        <v>13903.242948263947</v>
      </c>
      <c r="O199" s="15" t="s">
        <v>11</v>
      </c>
      <c r="P199" t="str">
        <f t="shared" si="35"/>
        <v/>
      </c>
      <c r="Q199" s="19">
        <f t="shared" si="36"/>
        <v>8.9186056345402373E-2</v>
      </c>
      <c r="R199" t="str">
        <f t="shared" si="37"/>
        <v/>
      </c>
      <c r="S199" t="str">
        <f t="shared" si="38"/>
        <v/>
      </c>
      <c r="T199" s="47" t="s">
        <v>8</v>
      </c>
      <c r="U199" t="str">
        <f t="shared" si="39"/>
        <v/>
      </c>
      <c r="V199" s="46" t="s">
        <v>8</v>
      </c>
      <c r="W199" t="str">
        <f t="shared" si="40"/>
        <v/>
      </c>
      <c r="X199" s="46" t="s">
        <v>8</v>
      </c>
      <c r="Y199" t="b">
        <f t="shared" si="41"/>
        <v>1</v>
      </c>
      <c r="Z199" s="49"/>
    </row>
    <row r="200" spans="1:26">
      <c r="A200" s="17">
        <v>1</v>
      </c>
      <c r="B200" s="31">
        <f t="shared" si="50"/>
        <v>44057.75</v>
      </c>
      <c r="C200" s="93">
        <f t="shared" si="48"/>
        <v>10960.839704871061</v>
      </c>
      <c r="D200" s="23"/>
      <c r="E200" s="24">
        <f t="shared" si="49"/>
        <v>258168.93959041141</v>
      </c>
      <c r="F200" s="94" t="str">
        <f t="shared" si="34"/>
        <v/>
      </c>
      <c r="G200" s="1">
        <f t="shared" si="42"/>
        <v>5579.6434501071171</v>
      </c>
      <c r="H200" s="4">
        <f t="shared" si="43"/>
        <v>136356.36568105759</v>
      </c>
      <c r="I200" s="1">
        <f t="shared" si="44"/>
        <v>4740.661153748978</v>
      </c>
      <c r="J200" s="3"/>
      <c r="K200" s="10">
        <f t="shared" si="45"/>
        <v>107268.7958600749</v>
      </c>
      <c r="L200" s="1">
        <f t="shared" si="46"/>
        <v>640.5351010149775</v>
      </c>
      <c r="M200" s="3"/>
      <c r="N200" s="14">
        <f t="shared" si="47"/>
        <v>14543.778049278924</v>
      </c>
      <c r="O200" s="15" t="s">
        <v>11</v>
      </c>
      <c r="P200" t="str">
        <f t="shared" si="35"/>
        <v/>
      </c>
      <c r="Q200" s="19">
        <f t="shared" si="36"/>
        <v>8.9186056345402373E-2</v>
      </c>
      <c r="R200" t="str">
        <f t="shared" si="37"/>
        <v/>
      </c>
      <c r="S200" t="str">
        <f t="shared" si="38"/>
        <v/>
      </c>
      <c r="T200" s="47" t="s">
        <v>8</v>
      </c>
      <c r="U200" t="str">
        <f t="shared" si="39"/>
        <v/>
      </c>
      <c r="V200" s="46" t="s">
        <v>8</v>
      </c>
      <c r="W200" t="str">
        <f t="shared" si="40"/>
        <v/>
      </c>
      <c r="X200" s="46" t="s">
        <v>8</v>
      </c>
      <c r="Y200" t="b">
        <f t="shared" si="41"/>
        <v>1</v>
      </c>
      <c r="Z200" s="49"/>
    </row>
    <row r="201" spans="1:26">
      <c r="A201" s="17">
        <v>1</v>
      </c>
      <c r="B201" s="31">
        <f t="shared" si="50"/>
        <v>44058.75</v>
      </c>
      <c r="C201" s="93">
        <f t="shared" si="48"/>
        <v>11384.14285379459</v>
      </c>
      <c r="D201" s="23"/>
      <c r="E201" s="24">
        <f t="shared" si="49"/>
        <v>269553.082444206</v>
      </c>
      <c r="F201" s="94" t="str">
        <f t="shared" si="34"/>
        <v/>
      </c>
      <c r="G201" s="1">
        <f t="shared" si="42"/>
        <v>5775.0392376010805</v>
      </c>
      <c r="H201" s="4">
        <f t="shared" si="43"/>
        <v>142131.40491865866</v>
      </c>
      <c r="I201" s="1">
        <f t="shared" si="44"/>
        <v>4941.4402229059579</v>
      </c>
      <c r="J201" s="3"/>
      <c r="K201" s="10">
        <f t="shared" si="45"/>
        <v>112210.23608298086</v>
      </c>
      <c r="L201" s="1">
        <f t="shared" si="46"/>
        <v>667.66339328755555</v>
      </c>
      <c r="M201" s="3"/>
      <c r="N201" s="14">
        <f t="shared" si="47"/>
        <v>15211.44144256648</v>
      </c>
      <c r="O201" s="15" t="s">
        <v>11</v>
      </c>
      <c r="P201" t="str">
        <f t="shared" si="35"/>
        <v/>
      </c>
      <c r="Q201" s="19">
        <f t="shared" si="36"/>
        <v>8.9186056345402373E-2</v>
      </c>
      <c r="R201" t="str">
        <f t="shared" si="37"/>
        <v/>
      </c>
      <c r="S201" t="str">
        <f t="shared" si="38"/>
        <v/>
      </c>
      <c r="T201" s="47" t="s">
        <v>8</v>
      </c>
      <c r="U201" t="str">
        <f t="shared" si="39"/>
        <v/>
      </c>
      <c r="V201" s="46" t="s">
        <v>8</v>
      </c>
      <c r="W201" t="str">
        <f t="shared" si="40"/>
        <v/>
      </c>
      <c r="X201" s="46" t="s">
        <v>8</v>
      </c>
      <c r="Y201" t="b">
        <f t="shared" si="41"/>
        <v>1</v>
      </c>
      <c r="Z201" s="49"/>
    </row>
    <row r="202" spans="1:26">
      <c r="A202" s="17">
        <v>1</v>
      </c>
      <c r="B202" s="31">
        <f t="shared" si="50"/>
        <v>44059.75</v>
      </c>
      <c r="C202" s="93">
        <f t="shared" si="48"/>
        <v>11818.28133795358</v>
      </c>
      <c r="D202" s="23"/>
      <c r="E202" s="24">
        <f t="shared" si="49"/>
        <v>281371.36378215958</v>
      </c>
      <c r="F202" s="94" t="str">
        <f t="shared" si="34"/>
        <v/>
      </c>
      <c r="G202" s="1">
        <f t="shared" si="42"/>
        <v>5973.4406070167652</v>
      </c>
      <c r="H202" s="4">
        <f t="shared" si="43"/>
        <v>148104.84552567542</v>
      </c>
      <c r="I202" s="1">
        <f t="shared" si="44"/>
        <v>5149.1170533822706</v>
      </c>
      <c r="J202" s="3"/>
      <c r="K202" s="10">
        <f t="shared" si="45"/>
        <v>117359.35313636313</v>
      </c>
      <c r="L202" s="1">
        <f t="shared" si="46"/>
        <v>695.72367755453331</v>
      </c>
      <c r="M202" s="3"/>
      <c r="N202" s="14">
        <f t="shared" si="47"/>
        <v>15907.165120121013</v>
      </c>
      <c r="O202" s="15" t="s">
        <v>11</v>
      </c>
      <c r="P202" t="str">
        <f t="shared" si="35"/>
        <v/>
      </c>
      <c r="Q202" s="19">
        <f t="shared" si="36"/>
        <v>8.9186056345402373E-2</v>
      </c>
      <c r="R202" t="str">
        <f t="shared" si="37"/>
        <v/>
      </c>
      <c r="S202" t="str">
        <f t="shared" si="38"/>
        <v/>
      </c>
      <c r="T202" s="47" t="s">
        <v>8</v>
      </c>
      <c r="U202" t="str">
        <f t="shared" si="39"/>
        <v/>
      </c>
      <c r="V202" s="46" t="s">
        <v>8</v>
      </c>
      <c r="W202" t="str">
        <f t="shared" si="40"/>
        <v/>
      </c>
      <c r="X202" s="46" t="s">
        <v>8</v>
      </c>
      <c r="Y202" t="b">
        <f t="shared" si="41"/>
        <v>1</v>
      </c>
      <c r="Z202" s="49"/>
    </row>
    <row r="203" spans="1:26">
      <c r="A203" s="17">
        <v>1</v>
      </c>
      <c r="B203" s="31">
        <f t="shared" si="50"/>
        <v>44060.75</v>
      </c>
      <c r="C203" s="93">
        <f t="shared" si="48"/>
        <v>12263.040802856151</v>
      </c>
      <c r="D203" s="23"/>
      <c r="E203" s="24">
        <f t="shared" si="49"/>
        <v>293634.40458501573</v>
      </c>
      <c r="F203" s="94" t="str">
        <f t="shared" si="34"/>
        <v/>
      </c>
      <c r="G203" s="1">
        <f t="shared" si="42"/>
        <v>6174.5272323584331</v>
      </c>
      <c r="H203" s="4">
        <f t="shared" si="43"/>
        <v>154279.37275803386</v>
      </c>
      <c r="I203" s="1">
        <f t="shared" si="44"/>
        <v>5363.7850026709275</v>
      </c>
      <c r="J203" s="3"/>
      <c r="K203" s="10">
        <f t="shared" si="45"/>
        <v>122723.13813903407</v>
      </c>
      <c r="L203" s="1">
        <f t="shared" si="46"/>
        <v>724.72856782675819</v>
      </c>
      <c r="M203" s="3"/>
      <c r="N203" s="14">
        <f t="shared" si="47"/>
        <v>16631.893687947773</v>
      </c>
      <c r="O203" s="15" t="s">
        <v>11</v>
      </c>
      <c r="P203" t="str">
        <f t="shared" si="35"/>
        <v/>
      </c>
      <c r="Q203" s="19">
        <f t="shared" si="36"/>
        <v>8.9186056345402373E-2</v>
      </c>
      <c r="R203" t="str">
        <f t="shared" si="37"/>
        <v/>
      </c>
      <c r="S203" t="str">
        <f t="shared" si="38"/>
        <v/>
      </c>
      <c r="T203" s="47" t="s">
        <v>8</v>
      </c>
      <c r="U203" t="str">
        <f t="shared" si="39"/>
        <v/>
      </c>
      <c r="V203" s="46" t="s">
        <v>8</v>
      </c>
      <c r="W203" t="str">
        <f t="shared" si="40"/>
        <v/>
      </c>
      <c r="X203" s="46" t="s">
        <v>8</v>
      </c>
      <c r="Y203" t="b">
        <f t="shared" si="41"/>
        <v>1</v>
      </c>
      <c r="Z203" s="49"/>
    </row>
    <row r="204" spans="1:26">
      <c r="A204" s="17">
        <v>1</v>
      </c>
      <c r="B204" s="31">
        <f t="shared" si="50"/>
        <v>44061.75</v>
      </c>
      <c r="C204" s="93">
        <f t="shared" si="48"/>
        <v>12718.154440470331</v>
      </c>
      <c r="D204" s="23"/>
      <c r="E204" s="24">
        <f t="shared" si="49"/>
        <v>306352.55902548606</v>
      </c>
      <c r="F204" s="94" t="str">
        <f t="shared" si="34"/>
        <v/>
      </c>
      <c r="G204" s="1">
        <f t="shared" si="42"/>
        <v>6377.9404870065846</v>
      </c>
      <c r="H204" s="4">
        <f t="shared" si="43"/>
        <v>160657.31324504045</v>
      </c>
      <c r="I204" s="1">
        <f t="shared" si="44"/>
        <v>5585.5249600000725</v>
      </c>
      <c r="J204" s="3"/>
      <c r="K204" s="10">
        <f t="shared" si="45"/>
        <v>128308.66309903414</v>
      </c>
      <c r="L204" s="1">
        <f t="shared" si="46"/>
        <v>754.68899346370961</v>
      </c>
      <c r="M204" s="3"/>
      <c r="N204" s="14">
        <f t="shared" si="47"/>
        <v>17386.582681411484</v>
      </c>
      <c r="O204" s="15" t="s">
        <v>11</v>
      </c>
      <c r="P204" t="str">
        <f t="shared" si="35"/>
        <v/>
      </c>
      <c r="Q204" s="19">
        <f t="shared" si="36"/>
        <v>8.9186056345402373E-2</v>
      </c>
      <c r="R204" t="str">
        <f t="shared" si="37"/>
        <v/>
      </c>
      <c r="S204" t="str">
        <f t="shared" si="38"/>
        <v/>
      </c>
      <c r="T204" s="47" t="s">
        <v>8</v>
      </c>
      <c r="U204" t="str">
        <f t="shared" si="39"/>
        <v/>
      </c>
      <c r="V204" s="46" t="s">
        <v>8</v>
      </c>
      <c r="W204" t="str">
        <f t="shared" si="40"/>
        <v/>
      </c>
      <c r="X204" s="46" t="s">
        <v>8</v>
      </c>
      <c r="Y204" t="b">
        <f t="shared" si="41"/>
        <v>1</v>
      </c>
      <c r="Z204" s="49"/>
    </row>
    <row r="205" spans="1:26">
      <c r="A205" s="17">
        <v>1</v>
      </c>
      <c r="B205" s="31">
        <f t="shared" si="50"/>
        <v>44062.75</v>
      </c>
      <c r="C205" s="93">
        <f t="shared" si="48"/>
        <v>13183.299868956965</v>
      </c>
      <c r="D205" s="23"/>
      <c r="E205" s="24">
        <f t="shared" si="49"/>
        <v>319535.85889444302</v>
      </c>
      <c r="F205" s="94" t="str">
        <f t="shared" si="34"/>
        <v/>
      </c>
      <c r="G205" s="1">
        <f t="shared" si="42"/>
        <v>6583.2818960324748</v>
      </c>
      <c r="H205" s="4">
        <f t="shared" si="43"/>
        <v>167240.59514107293</v>
      </c>
      <c r="I205" s="1">
        <f t="shared" si="44"/>
        <v>5814.4039609386809</v>
      </c>
      <c r="J205" s="3"/>
      <c r="K205" s="10">
        <f t="shared" si="45"/>
        <v>134123.06705997282</v>
      </c>
      <c r="L205" s="1">
        <f t="shared" si="46"/>
        <v>785.614011985753</v>
      </c>
      <c r="M205" s="3"/>
      <c r="N205" s="14">
        <f t="shared" si="47"/>
        <v>18172.196693397236</v>
      </c>
      <c r="O205" s="15" t="s">
        <v>11</v>
      </c>
      <c r="P205" t="str">
        <f t="shared" si="35"/>
        <v/>
      </c>
      <c r="Q205" s="19">
        <f t="shared" si="36"/>
        <v>8.9186056345402373E-2</v>
      </c>
      <c r="R205" t="str">
        <f t="shared" si="37"/>
        <v/>
      </c>
      <c r="S205" t="str">
        <f t="shared" si="38"/>
        <v/>
      </c>
      <c r="T205" s="47" t="s">
        <v>8</v>
      </c>
      <c r="U205" t="str">
        <f t="shared" si="39"/>
        <v/>
      </c>
      <c r="V205" s="46" t="s">
        <v>8</v>
      </c>
      <c r="W205" t="str">
        <f t="shared" si="40"/>
        <v/>
      </c>
      <c r="X205" s="46" t="s">
        <v>8</v>
      </c>
      <c r="Y205" t="b">
        <f t="shared" si="41"/>
        <v>1</v>
      </c>
      <c r="Z205" s="49"/>
    </row>
    <row r="206" spans="1:26">
      <c r="A206" s="17">
        <v>1</v>
      </c>
      <c r="B206" s="31">
        <f t="shared" si="50"/>
        <v>44063.75</v>
      </c>
      <c r="C206" s="93">
        <f t="shared" si="48"/>
        <v>13658.096119663271</v>
      </c>
      <c r="D206" s="23"/>
      <c r="E206" s="24">
        <f t="shared" si="49"/>
        <v>333193.95501410629</v>
      </c>
      <c r="F206" s="94" t="str">
        <f t="shared" si="34"/>
        <v/>
      </c>
      <c r="G206" s="1">
        <f t="shared" si="42"/>
        <v>6790.1117504616595</v>
      </c>
      <c r="H206" s="4">
        <f t="shared" si="43"/>
        <v>174030.70689153459</v>
      </c>
      <c r="I206" s="1">
        <f t="shared" si="44"/>
        <v>6050.4737538247773</v>
      </c>
      <c r="J206" s="3"/>
      <c r="K206" s="10">
        <f t="shared" si="45"/>
        <v>140173.54081379759</v>
      </c>
      <c r="L206" s="1">
        <f t="shared" si="46"/>
        <v>817.51061537688565</v>
      </c>
      <c r="M206" s="3"/>
      <c r="N206" s="14">
        <f t="shared" si="47"/>
        <v>18989.707308774123</v>
      </c>
      <c r="O206" s="15" t="s">
        <v>11</v>
      </c>
      <c r="P206" t="str">
        <f t="shared" si="35"/>
        <v/>
      </c>
      <c r="Q206" s="19">
        <f t="shared" si="36"/>
        <v>8.9186056345402373E-2</v>
      </c>
      <c r="R206" t="str">
        <f t="shared" si="37"/>
        <v/>
      </c>
      <c r="S206" t="str">
        <f t="shared" si="38"/>
        <v/>
      </c>
      <c r="T206" s="47" t="s">
        <v>8</v>
      </c>
      <c r="U206" t="str">
        <f t="shared" si="39"/>
        <v/>
      </c>
      <c r="V206" s="46" t="s">
        <v>8</v>
      </c>
      <c r="W206" t="str">
        <f t="shared" si="40"/>
        <v/>
      </c>
      <c r="X206" s="46" t="s">
        <v>8</v>
      </c>
      <c r="Y206" t="b">
        <f t="shared" si="41"/>
        <v>1</v>
      </c>
      <c r="Z206" s="49"/>
    </row>
    <row r="207" spans="1:26">
      <c r="A207" s="17">
        <v>1</v>
      </c>
      <c r="B207" s="31">
        <f t="shared" si="50"/>
        <v>44064.75</v>
      </c>
      <c r="C207" s="93">
        <f t="shared" si="48"/>
        <v>14142.100774870138</v>
      </c>
      <c r="D207" s="23"/>
      <c r="E207" s="24">
        <f t="shared" si="49"/>
        <v>347336.05578897643</v>
      </c>
      <c r="F207" s="94" t="str">
        <f t="shared" si="34"/>
        <v/>
      </c>
      <c r="G207" s="1">
        <f t="shared" si="42"/>
        <v>6997.9479191763485</v>
      </c>
      <c r="H207" s="4">
        <f t="shared" si="43"/>
        <v>181028.65481071093</v>
      </c>
      <c r="I207" s="1">
        <f t="shared" si="44"/>
        <v>6293.7693248874075</v>
      </c>
      <c r="J207" s="3"/>
      <c r="K207" s="10">
        <f t="shared" si="45"/>
        <v>146467.31013868499</v>
      </c>
      <c r="L207" s="1">
        <f t="shared" si="46"/>
        <v>850.3835308063841</v>
      </c>
      <c r="M207" s="3"/>
      <c r="N207" s="14">
        <f t="shared" si="47"/>
        <v>19840.090839580505</v>
      </c>
      <c r="O207" s="15" t="s">
        <v>11</v>
      </c>
      <c r="P207" t="str">
        <f t="shared" si="35"/>
        <v/>
      </c>
      <c r="Q207" s="19">
        <f t="shared" si="36"/>
        <v>8.9186056345402373E-2</v>
      </c>
      <c r="R207" t="str">
        <f t="shared" si="37"/>
        <v/>
      </c>
      <c r="S207" t="str">
        <f t="shared" si="38"/>
        <v/>
      </c>
      <c r="T207" s="47" t="s">
        <v>8</v>
      </c>
      <c r="U207" t="str">
        <f t="shared" si="39"/>
        <v/>
      </c>
      <c r="V207" s="46" t="s">
        <v>8</v>
      </c>
      <c r="W207" t="str">
        <f t="shared" si="40"/>
        <v/>
      </c>
      <c r="X207" s="46" t="s">
        <v>8</v>
      </c>
      <c r="Y207" t="b">
        <f t="shared" si="41"/>
        <v>1</v>
      </c>
      <c r="Z207" s="49"/>
    </row>
    <row r="208" spans="1:26">
      <c r="A208" s="17">
        <v>1</v>
      </c>
      <c r="B208" s="31">
        <f t="shared" si="50"/>
        <v>44065.75</v>
      </c>
      <c r="C208" s="93">
        <f t="shared" si="48"/>
        <v>14634.807303436508</v>
      </c>
      <c r="D208" s="23"/>
      <c r="E208" s="24">
        <f t="shared" si="49"/>
        <v>361970.86309241294</v>
      </c>
      <c r="F208" s="94" t="str">
        <f t="shared" si="34"/>
        <v/>
      </c>
      <c r="G208" s="1">
        <f t="shared" si="42"/>
        <v>7206.2648963112206</v>
      </c>
      <c r="H208" s="4">
        <f t="shared" si="43"/>
        <v>188234.91970702214</v>
      </c>
      <c r="I208" s="1">
        <f t="shared" si="44"/>
        <v>6544.3073902497154</v>
      </c>
      <c r="J208" s="3"/>
      <c r="K208" s="10">
        <f t="shared" si="45"/>
        <v>153011.6175289347</v>
      </c>
      <c r="L208" s="1">
        <f t="shared" si="46"/>
        <v>884.23501687558644</v>
      </c>
      <c r="M208" s="3"/>
      <c r="N208" s="14">
        <f t="shared" si="47"/>
        <v>20724.325856456093</v>
      </c>
      <c r="O208" s="15" t="s">
        <v>11</v>
      </c>
      <c r="P208" t="str">
        <f t="shared" si="35"/>
        <v/>
      </c>
      <c r="Q208" s="19">
        <f t="shared" si="36"/>
        <v>8.9186056345402373E-2</v>
      </c>
      <c r="R208" t="str">
        <f t="shared" si="37"/>
        <v/>
      </c>
      <c r="S208" t="str">
        <f t="shared" si="38"/>
        <v/>
      </c>
      <c r="T208" s="47" t="s">
        <v>8</v>
      </c>
      <c r="U208" t="str">
        <f t="shared" si="39"/>
        <v/>
      </c>
      <c r="V208" s="46" t="s">
        <v>8</v>
      </c>
      <c r="W208" t="str">
        <f t="shared" si="40"/>
        <v/>
      </c>
      <c r="X208" s="46" t="s">
        <v>8</v>
      </c>
      <c r="Y208" t="b">
        <f t="shared" si="41"/>
        <v>1</v>
      </c>
      <c r="Z208" s="49"/>
    </row>
    <row r="209" spans="1:26">
      <c r="A209" s="17">
        <v>1</v>
      </c>
      <c r="B209" s="31">
        <f t="shared" si="50"/>
        <v>44066.75</v>
      </c>
      <c r="C209" s="93">
        <f t="shared" si="48"/>
        <v>15135.642644880223</v>
      </c>
      <c r="D209" s="23"/>
      <c r="E209" s="24">
        <f t="shared" si="49"/>
        <v>377106.50573729316</v>
      </c>
      <c r="F209" s="94" t="str">
        <f t="shared" si="34"/>
        <v/>
      </c>
      <c r="G209" s="1">
        <f t="shared" si="42"/>
        <v>7414.4931238180307</v>
      </c>
      <c r="H209" s="4">
        <f t="shared" si="43"/>
        <v>195649.41283084019</v>
      </c>
      <c r="I209" s="1">
        <f t="shared" si="44"/>
        <v>6802.0848643798136</v>
      </c>
      <c r="J209" s="3"/>
      <c r="K209" s="10">
        <f t="shared" si="45"/>
        <v>159813.70239331451</v>
      </c>
      <c r="L209" s="1">
        <f t="shared" si="46"/>
        <v>919.06465668241663</v>
      </c>
      <c r="M209" s="3"/>
      <c r="N209" s="14">
        <f t="shared" si="47"/>
        <v>21643.390513138511</v>
      </c>
      <c r="O209" s="15" t="s">
        <v>11</v>
      </c>
      <c r="P209" t="str">
        <f t="shared" si="35"/>
        <v/>
      </c>
      <c r="Q209" s="19">
        <f t="shared" si="36"/>
        <v>8.9186056345402373E-2</v>
      </c>
      <c r="R209" t="str">
        <f t="shared" si="37"/>
        <v/>
      </c>
      <c r="S209" t="str">
        <f t="shared" si="38"/>
        <v/>
      </c>
      <c r="T209" s="47" t="s">
        <v>8</v>
      </c>
      <c r="U209" t="str">
        <f t="shared" si="39"/>
        <v/>
      </c>
      <c r="V209" s="46" t="s">
        <v>8</v>
      </c>
      <c r="W209" t="str">
        <f t="shared" si="40"/>
        <v/>
      </c>
      <c r="X209" s="46" t="s">
        <v>8</v>
      </c>
      <c r="Y209" t="b">
        <f t="shared" si="41"/>
        <v>1</v>
      </c>
      <c r="Z209" s="49"/>
    </row>
    <row r="210" spans="1:26">
      <c r="A210" s="17">
        <v>1</v>
      </c>
      <c r="B210" s="31">
        <f t="shared" si="50"/>
        <v>44067.75</v>
      </c>
      <c r="C210" s="93">
        <f t="shared" si="48"/>
        <v>15643.96509542584</v>
      </c>
      <c r="D210" s="23"/>
      <c r="E210" s="24">
        <f t="shared" si="49"/>
        <v>392750.470832719</v>
      </c>
      <c r="F210" s="94" t="str">
        <f t="shared" si="34"/>
        <v/>
      </c>
      <c r="G210" s="1">
        <f t="shared" si="42"/>
        <v>7622.018630253142</v>
      </c>
      <c r="H210" s="4">
        <f t="shared" si="43"/>
        <v>203271.43146109334</v>
      </c>
      <c r="I210" s="1">
        <f t="shared" si="44"/>
        <v>7067.0773159834989</v>
      </c>
      <c r="J210" s="3"/>
      <c r="K210" s="10">
        <f t="shared" si="45"/>
        <v>166880.77970929802</v>
      </c>
      <c r="L210" s="1">
        <f t="shared" si="46"/>
        <v>954.86914918910907</v>
      </c>
      <c r="M210" s="3"/>
      <c r="N210" s="14">
        <f t="shared" si="47"/>
        <v>22598.259662327619</v>
      </c>
      <c r="O210" s="15" t="s">
        <v>11</v>
      </c>
      <c r="P210" t="str">
        <f t="shared" si="35"/>
        <v/>
      </c>
      <c r="Q210" s="19">
        <f t="shared" si="36"/>
        <v>8.9186056345402373E-2</v>
      </c>
      <c r="R210" t="str">
        <f t="shared" si="37"/>
        <v/>
      </c>
      <c r="S210" t="str">
        <f t="shared" si="38"/>
        <v/>
      </c>
      <c r="T210" s="47" t="s">
        <v>8</v>
      </c>
      <c r="U210" t="str">
        <f t="shared" si="39"/>
        <v/>
      </c>
      <c r="V210" s="46" t="s">
        <v>8</v>
      </c>
      <c r="W210" t="str">
        <f t="shared" si="40"/>
        <v/>
      </c>
      <c r="X210" s="46" t="s">
        <v>8</v>
      </c>
      <c r="Y210" t="b">
        <f t="shared" si="41"/>
        <v>1</v>
      </c>
      <c r="Z210" s="49"/>
    </row>
    <row r="211" spans="1:26">
      <c r="A211" s="17">
        <v>1</v>
      </c>
      <c r="B211" s="31">
        <f t="shared" si="50"/>
        <v>44068.75</v>
      </c>
      <c r="C211" s="93">
        <f t="shared" si="48"/>
        <v>16159.062552038464</v>
      </c>
      <c r="D211" s="23"/>
      <c r="E211" s="24">
        <f t="shared" si="49"/>
        <v>408909.53338475747</v>
      </c>
      <c r="F211" s="94" t="str">
        <f t="shared" si="34"/>
        <v/>
      </c>
      <c r="G211" s="1">
        <f t="shared" si="42"/>
        <v>7828.1830276740247</v>
      </c>
      <c r="H211" s="4">
        <f t="shared" si="43"/>
        <v>211099.61448876737</v>
      </c>
      <c r="I211" s="1">
        <f t="shared" si="44"/>
        <v>7339.2374237890617</v>
      </c>
      <c r="J211" s="3"/>
      <c r="K211" s="10">
        <f t="shared" si="45"/>
        <v>174220.01713308709</v>
      </c>
      <c r="L211" s="1">
        <f t="shared" si="46"/>
        <v>991.64210057535661</v>
      </c>
      <c r="M211" s="3"/>
      <c r="N211" s="14">
        <f t="shared" si="47"/>
        <v>23589.901762902977</v>
      </c>
      <c r="O211" s="15" t="s">
        <v>11</v>
      </c>
      <c r="P211" t="str">
        <f t="shared" si="35"/>
        <v/>
      </c>
      <c r="Q211" s="19">
        <f t="shared" si="36"/>
        <v>8.9186056345402373E-2</v>
      </c>
      <c r="R211" t="str">
        <f t="shared" si="37"/>
        <v/>
      </c>
      <c r="S211" t="str">
        <f t="shared" si="38"/>
        <v/>
      </c>
      <c r="T211" s="47" t="s">
        <v>8</v>
      </c>
      <c r="U211" t="str">
        <f t="shared" si="39"/>
        <v/>
      </c>
      <c r="V211" s="46" t="s">
        <v>8</v>
      </c>
      <c r="W211" t="str">
        <f t="shared" si="40"/>
        <v/>
      </c>
      <c r="X211" s="46" t="s">
        <v>8</v>
      </c>
      <c r="Y211" t="b">
        <f t="shared" si="41"/>
        <v>1</v>
      </c>
      <c r="Z211" s="49"/>
    </row>
    <row r="212" spans="1:26">
      <c r="A212" s="17">
        <v>1</v>
      </c>
      <c r="B212" s="31">
        <f t="shared" si="50"/>
        <v>44069.75</v>
      </c>
      <c r="C212" s="93">
        <f t="shared" si="48"/>
        <v>16680.151172301616</v>
      </c>
      <c r="D212" s="23"/>
      <c r="E212" s="24">
        <f t="shared" si="49"/>
        <v>425589.68455705908</v>
      </c>
      <c r="F212" s="94" t="str">
        <f t="shared" si="34"/>
        <v/>
      </c>
      <c r="G212" s="1">
        <f t="shared" si="42"/>
        <v>8032.2839087080511</v>
      </c>
      <c r="H212" s="4">
        <f t="shared" si="43"/>
        <v>219131.89839747542</v>
      </c>
      <c r="I212" s="1">
        <f t="shared" si="44"/>
        <v>7618.4934461368694</v>
      </c>
      <c r="J212" s="3"/>
      <c r="K212" s="10">
        <f t="shared" si="45"/>
        <v>181838.51057922398</v>
      </c>
      <c r="L212" s="1">
        <f t="shared" si="46"/>
        <v>1029.3738174566904</v>
      </c>
      <c r="M212" s="3"/>
      <c r="N212" s="14">
        <f t="shared" si="47"/>
        <v>24619.275580359666</v>
      </c>
      <c r="O212" s="15" t="s">
        <v>11</v>
      </c>
      <c r="P212" t="str">
        <f t="shared" si="35"/>
        <v/>
      </c>
      <c r="Q212" s="19">
        <f t="shared" si="36"/>
        <v>8.9186056345402373E-2</v>
      </c>
      <c r="R212" t="str">
        <f t="shared" si="37"/>
        <v/>
      </c>
      <c r="S212" t="str">
        <f t="shared" si="38"/>
        <v/>
      </c>
      <c r="T212" s="47" t="s">
        <v>8</v>
      </c>
      <c r="U212" t="str">
        <f t="shared" si="39"/>
        <v/>
      </c>
      <c r="V212" s="46" t="s">
        <v>8</v>
      </c>
      <c r="W212" t="str">
        <f t="shared" si="40"/>
        <v/>
      </c>
      <c r="X212" s="46" t="s">
        <v>8</v>
      </c>
      <c r="Y212" t="b">
        <f t="shared" si="41"/>
        <v>1</v>
      </c>
      <c r="Z212" s="49"/>
    </row>
    <row r="213" spans="1:26">
      <c r="A213" s="17">
        <v>1</v>
      </c>
      <c r="B213" s="31">
        <f t="shared" si="50"/>
        <v>44070.75</v>
      </c>
      <c r="C213" s="93">
        <f t="shared" si="48"/>
        <v>17206.374509040033</v>
      </c>
      <c r="D213" s="23"/>
      <c r="E213" s="24">
        <f t="shared" si="49"/>
        <v>442796.05906609911</v>
      </c>
      <c r="F213" s="94" t="str">
        <f t="shared" si="34"/>
        <v/>
      </c>
      <c r="G213" s="1">
        <f t="shared" si="42"/>
        <v>8233.5756852689738</v>
      </c>
      <c r="H213" s="4">
        <f t="shared" si="43"/>
        <v>227365.47408274439</v>
      </c>
      <c r="I213" s="1">
        <f t="shared" si="44"/>
        <v>7904.7477197283597</v>
      </c>
      <c r="J213" s="3"/>
      <c r="K213" s="10">
        <f t="shared" si="45"/>
        <v>189743.25829895234</v>
      </c>
      <c r="L213" s="1">
        <f t="shared" si="46"/>
        <v>1068.0511040427384</v>
      </c>
      <c r="M213" s="3"/>
      <c r="N213" s="14">
        <f t="shared" si="47"/>
        <v>25687.326684402404</v>
      </c>
      <c r="O213" s="15" t="s">
        <v>11</v>
      </c>
      <c r="P213" t="str">
        <f t="shared" si="35"/>
        <v/>
      </c>
      <c r="Q213" s="19">
        <f t="shared" si="36"/>
        <v>8.9186056345402373E-2</v>
      </c>
      <c r="R213" t="str">
        <f t="shared" si="37"/>
        <v/>
      </c>
      <c r="S213" t="str">
        <f t="shared" si="38"/>
        <v/>
      </c>
      <c r="T213" s="47" t="s">
        <v>8</v>
      </c>
      <c r="U213" t="str">
        <f t="shared" si="39"/>
        <v/>
      </c>
      <c r="V213" s="46" t="s">
        <v>8</v>
      </c>
      <c r="W213" t="str">
        <f t="shared" si="40"/>
        <v/>
      </c>
      <c r="X213" s="46" t="s">
        <v>8</v>
      </c>
      <c r="Y213" t="b">
        <f t="shared" si="41"/>
        <v>1</v>
      </c>
      <c r="Z213" s="49"/>
    </row>
    <row r="214" spans="1:26">
      <c r="A214" s="17">
        <v>1</v>
      </c>
      <c r="B214" s="31">
        <f t="shared" si="50"/>
        <v>44071.75</v>
      </c>
      <c r="C214" s="93">
        <f t="shared" si="48"/>
        <v>17736.803178713773</v>
      </c>
      <c r="D214" s="23"/>
      <c r="E214" s="24">
        <f t="shared" si="49"/>
        <v>460532.86224481289</v>
      </c>
      <c r="F214" s="94" t="str">
        <f t="shared" si="34"/>
        <v/>
      </c>
      <c r="G214" s="1">
        <f t="shared" si="42"/>
        <v>8431.2709089355922</v>
      </c>
      <c r="H214" s="4">
        <f t="shared" si="43"/>
        <v>235796.74499167997</v>
      </c>
      <c r="I214" s="1">
        <f t="shared" si="44"/>
        <v>8197.8752042802389</v>
      </c>
      <c r="J214" s="3"/>
      <c r="K214" s="10">
        <f t="shared" si="45"/>
        <v>197941.13350323259</v>
      </c>
      <c r="L214" s="1">
        <f t="shared" si="46"/>
        <v>1107.6570654979719</v>
      </c>
      <c r="M214" s="3"/>
      <c r="N214" s="14">
        <f t="shared" si="47"/>
        <v>26794.983749900377</v>
      </c>
      <c r="O214" s="15" t="s">
        <v>11</v>
      </c>
      <c r="P214" t="str">
        <f t="shared" si="35"/>
        <v/>
      </c>
      <c r="Q214" s="19">
        <f t="shared" si="36"/>
        <v>8.9186056345402373E-2</v>
      </c>
      <c r="R214" t="str">
        <f t="shared" si="37"/>
        <v/>
      </c>
      <c r="S214" t="str">
        <f t="shared" si="38"/>
        <v/>
      </c>
      <c r="T214" s="47" t="s">
        <v>8</v>
      </c>
      <c r="U214" t="str">
        <f t="shared" si="39"/>
        <v/>
      </c>
      <c r="V214" s="46" t="s">
        <v>8</v>
      </c>
      <c r="W214" t="str">
        <f t="shared" si="40"/>
        <v/>
      </c>
      <c r="X214" s="46" t="s">
        <v>8</v>
      </c>
      <c r="Y214" t="b">
        <f t="shared" si="41"/>
        <v>1</v>
      </c>
      <c r="Z214" s="49"/>
    </row>
    <row r="215" spans="1:26">
      <c r="A215" s="17">
        <v>1</v>
      </c>
      <c r="B215" s="31">
        <f t="shared" si="50"/>
        <v>44072.75</v>
      </c>
      <c r="C215" s="93">
        <f t="shared" si="48"/>
        <v>18270.435121650808</v>
      </c>
      <c r="D215" s="23"/>
      <c r="E215" s="24">
        <f t="shared" si="49"/>
        <v>478803.2973664637</v>
      </c>
      <c r="F215" s="94" t="str">
        <f t="shared" si="34"/>
        <v/>
      </c>
      <c r="G215" s="1">
        <f t="shared" si="42"/>
        <v>8624.5421105705736</v>
      </c>
      <c r="H215" s="4">
        <f t="shared" si="43"/>
        <v>244421.28710225053</v>
      </c>
      <c r="I215" s="1">
        <f t="shared" si="44"/>
        <v>8497.722091136171</v>
      </c>
      <c r="J215" s="3"/>
      <c r="K215" s="10">
        <f t="shared" si="45"/>
        <v>206438.85559436877</v>
      </c>
      <c r="L215" s="1">
        <f t="shared" si="46"/>
        <v>1148.170919944077</v>
      </c>
      <c r="M215" s="3"/>
      <c r="N215" s="14">
        <f t="shared" si="47"/>
        <v>27943.154669844454</v>
      </c>
      <c r="O215" s="15" t="s">
        <v>11</v>
      </c>
      <c r="P215" t="str">
        <f t="shared" si="35"/>
        <v/>
      </c>
      <c r="Q215" s="19">
        <f t="shared" si="36"/>
        <v>8.9186056345402373E-2</v>
      </c>
      <c r="R215" t="str">
        <f t="shared" si="37"/>
        <v/>
      </c>
      <c r="S215" t="str">
        <f t="shared" si="38"/>
        <v/>
      </c>
      <c r="T215" s="47" t="s">
        <v>8</v>
      </c>
      <c r="U215" t="str">
        <f t="shared" si="39"/>
        <v/>
      </c>
      <c r="V215" s="46" t="s">
        <v>8</v>
      </c>
      <c r="W215" t="str">
        <f t="shared" si="40"/>
        <v/>
      </c>
      <c r="X215" s="46" t="s">
        <v>8</v>
      </c>
      <c r="Y215" t="b">
        <f t="shared" si="41"/>
        <v>1</v>
      </c>
      <c r="Z215" s="49"/>
    </row>
    <row r="216" spans="1:26">
      <c r="A216" s="17">
        <v>1</v>
      </c>
      <c r="B216" s="31">
        <f t="shared" si="50"/>
        <v>44073.75</v>
      </c>
      <c r="C216" s="93">
        <f t="shared" si="48"/>
        <v>18806.196510029258</v>
      </c>
      <c r="D216" s="23"/>
      <c r="E216" s="24">
        <f t="shared" si="49"/>
        <v>497609.49387649295</v>
      </c>
      <c r="F216" s="94" t="str">
        <f t="shared" si="34"/>
        <v/>
      </c>
      <c r="G216" s="1">
        <f t="shared" si="42"/>
        <v>8812.5241932532954</v>
      </c>
      <c r="H216" s="4">
        <f t="shared" si="43"/>
        <v>253233.81129550381</v>
      </c>
      <c r="I216" s="1">
        <f t="shared" si="44"/>
        <v>8804.1044950728319</v>
      </c>
      <c r="J216" s="3"/>
      <c r="K216" s="10">
        <f t="shared" si="45"/>
        <v>215242.96008944159</v>
      </c>
      <c r="L216" s="1">
        <f t="shared" si="46"/>
        <v>1189.5678217031459</v>
      </c>
      <c r="M216" s="3"/>
      <c r="N216" s="14">
        <f t="shared" si="47"/>
        <v>29132.7224915476</v>
      </c>
      <c r="O216" s="15" t="s">
        <v>11</v>
      </c>
      <c r="P216" t="str">
        <f t="shared" si="35"/>
        <v/>
      </c>
      <c r="Q216" s="19">
        <f t="shared" si="36"/>
        <v>8.9186056345402373E-2</v>
      </c>
      <c r="R216" t="str">
        <f t="shared" si="37"/>
        <v/>
      </c>
      <c r="S216" t="str">
        <f t="shared" si="38"/>
        <v/>
      </c>
      <c r="T216" s="47" t="s">
        <v>8</v>
      </c>
      <c r="U216" t="str">
        <f t="shared" si="39"/>
        <v/>
      </c>
      <c r="V216" s="46" t="s">
        <v>8</v>
      </c>
      <c r="W216" t="str">
        <f t="shared" si="40"/>
        <v/>
      </c>
      <c r="X216" s="46" t="s">
        <v>8</v>
      </c>
      <c r="Y216" t="b">
        <f t="shared" si="41"/>
        <v>1</v>
      </c>
      <c r="Z216" s="49"/>
    </row>
    <row r="217" spans="1:26">
      <c r="A217" s="17">
        <v>1</v>
      </c>
      <c r="B217" s="31">
        <f t="shared" si="50"/>
        <v>44074.75</v>
      </c>
      <c r="C217" s="93">
        <f t="shared" si="48"/>
        <v>19342.943356030853</v>
      </c>
      <c r="D217" s="23"/>
      <c r="E217" s="24">
        <f t="shared" si="49"/>
        <v>516952.43723252381</v>
      </c>
      <c r="F217" s="94" t="str">
        <f t="shared" si="34"/>
        <v/>
      </c>
      <c r="G217" s="1">
        <f t="shared" si="42"/>
        <v>8994.317407951421</v>
      </c>
      <c r="H217" s="4">
        <f t="shared" si="43"/>
        <v>262228.12870345521</v>
      </c>
      <c r="I217" s="1">
        <f t="shared" si="44"/>
        <v>9116.8072495602737</v>
      </c>
      <c r="J217" s="3"/>
      <c r="K217" s="10">
        <f t="shared" si="45"/>
        <v>224359.76733900188</v>
      </c>
      <c r="L217" s="1">
        <f t="shared" si="46"/>
        <v>1231.8186985191101</v>
      </c>
      <c r="M217" s="3"/>
      <c r="N217" s="14">
        <f t="shared" si="47"/>
        <v>30364.54119006671</v>
      </c>
      <c r="O217" s="15" t="s">
        <v>11</v>
      </c>
      <c r="P217" t="str">
        <f t="shared" si="35"/>
        <v/>
      </c>
      <c r="Q217" s="19">
        <f t="shared" si="36"/>
        <v>8.9186056345402373E-2</v>
      </c>
      <c r="R217" t="str">
        <f t="shared" si="37"/>
        <v/>
      </c>
      <c r="S217" t="str">
        <f t="shared" si="38"/>
        <v/>
      </c>
      <c r="T217" s="47" t="s">
        <v>8</v>
      </c>
      <c r="U217" t="str">
        <f t="shared" si="39"/>
        <v/>
      </c>
      <c r="V217" s="46" t="s">
        <v>8</v>
      </c>
      <c r="W217" t="str">
        <f t="shared" si="40"/>
        <v/>
      </c>
      <c r="X217" s="46" t="s">
        <v>8</v>
      </c>
      <c r="Y217" t="b">
        <f t="shared" si="41"/>
        <v>1</v>
      </c>
      <c r="Z217" s="49"/>
    </row>
    <row r="218" spans="1:26">
      <c r="A218" s="17">
        <v>1</v>
      </c>
      <c r="B218" s="31">
        <f t="shared" si="50"/>
        <v>44075.75</v>
      </c>
      <c r="C218" s="93">
        <f t="shared" si="48"/>
        <v>19879.463867667015</v>
      </c>
      <c r="D218" s="23"/>
      <c r="E218" s="24">
        <f t="shared" si="49"/>
        <v>536831.90110019082</v>
      </c>
      <c r="F218" s="94" t="str">
        <f t="shared" si="34"/>
        <v/>
      </c>
      <c r="G218" s="1">
        <f t="shared" si="42"/>
        <v>9168.9909355054424</v>
      </c>
      <c r="H218" s="4">
        <f t="shared" si="43"/>
        <v>271397.11963896063</v>
      </c>
      <c r="I218" s="1">
        <f t="shared" si="44"/>
        <v>9435.5828265560558</v>
      </c>
      <c r="J218" s="3"/>
      <c r="K218" s="10">
        <f t="shared" si="45"/>
        <v>233795.35016555793</v>
      </c>
      <c r="L218" s="1">
        <f t="shared" si="46"/>
        <v>1274.8901056055724</v>
      </c>
      <c r="M218" s="3"/>
      <c r="N218" s="14">
        <f t="shared" si="47"/>
        <v>31639.431295672282</v>
      </c>
      <c r="O218" s="15" t="s">
        <v>11</v>
      </c>
      <c r="P218" t="str">
        <f t="shared" si="35"/>
        <v/>
      </c>
      <c r="Q218" s="19">
        <f t="shared" si="36"/>
        <v>8.9186056345402373E-2</v>
      </c>
      <c r="R218" t="str">
        <f t="shared" si="37"/>
        <v/>
      </c>
      <c r="S218" t="str">
        <f t="shared" si="38"/>
        <v/>
      </c>
      <c r="T218" s="47" t="s">
        <v>8</v>
      </c>
      <c r="U218" t="str">
        <f t="shared" si="39"/>
        <v/>
      </c>
      <c r="V218" s="46" t="s">
        <v>8</v>
      </c>
      <c r="W218" t="str">
        <f t="shared" si="40"/>
        <v/>
      </c>
      <c r="X218" s="46" t="s">
        <v>8</v>
      </c>
      <c r="Y218" t="b">
        <f t="shared" si="41"/>
        <v>1</v>
      </c>
      <c r="Z218" s="49"/>
    </row>
    <row r="219" spans="1:26">
      <c r="A219" s="17">
        <v>1</v>
      </c>
      <c r="B219" s="31">
        <f t="shared" si="50"/>
        <v>44076.75</v>
      </c>
      <c r="C219" s="93">
        <f t="shared" si="48"/>
        <v>20414.481593349366</v>
      </c>
      <c r="D219" s="23"/>
      <c r="E219" s="24">
        <f t="shared" si="49"/>
        <v>557246.38269354019</v>
      </c>
      <c r="F219" s="94" t="str">
        <f t="shared" si="34"/>
        <v/>
      </c>
      <c r="G219" s="1">
        <f t="shared" si="42"/>
        <v>9335.587091417714</v>
      </c>
      <c r="H219" s="4">
        <f t="shared" si="43"/>
        <v>280732.70673037833</v>
      </c>
      <c r="I219" s="1">
        <f t="shared" si="44"/>
        <v>9760.150402486046</v>
      </c>
      <c r="J219" s="3"/>
      <c r="K219" s="10">
        <f t="shared" si="45"/>
        <v>243555.50056804396</v>
      </c>
      <c r="L219" s="1">
        <f t="shared" si="46"/>
        <v>1318.7440994456713</v>
      </c>
      <c r="M219" s="3"/>
      <c r="N219" s="14">
        <f t="shared" si="47"/>
        <v>32958.175395117956</v>
      </c>
      <c r="O219" s="15" t="s">
        <v>11</v>
      </c>
      <c r="P219" t="str">
        <f t="shared" si="35"/>
        <v/>
      </c>
      <c r="Q219" s="19">
        <f t="shared" si="36"/>
        <v>8.9186056345402373E-2</v>
      </c>
      <c r="R219" t="str">
        <f t="shared" si="37"/>
        <v/>
      </c>
      <c r="S219" t="str">
        <f t="shared" si="38"/>
        <v/>
      </c>
      <c r="T219" s="47" t="s">
        <v>8</v>
      </c>
      <c r="U219" t="str">
        <f t="shared" si="39"/>
        <v/>
      </c>
      <c r="V219" s="46" t="s">
        <v>8</v>
      </c>
      <c r="W219" t="str">
        <f t="shared" si="40"/>
        <v/>
      </c>
      <c r="X219" s="46" t="s">
        <v>8</v>
      </c>
      <c r="Y219" t="b">
        <f t="shared" si="41"/>
        <v>1</v>
      </c>
      <c r="Z219" s="49"/>
    </row>
    <row r="220" spans="1:26">
      <c r="A220" s="17">
        <v>1</v>
      </c>
      <c r="B220" s="31">
        <f t="shared" si="50"/>
        <v>44077.75</v>
      </c>
      <c r="C220" s="93">
        <f t="shared" si="48"/>
        <v>20946.659388280706</v>
      </c>
      <c r="D220" s="23"/>
      <c r="E220" s="24">
        <f t="shared" si="49"/>
        <v>578193.04208182089</v>
      </c>
      <c r="F220" s="94" t="str">
        <f t="shared" si="34"/>
        <v/>
      </c>
      <c r="G220" s="1">
        <f t="shared" si="42"/>
        <v>9493.126161623637</v>
      </c>
      <c r="H220" s="4">
        <f t="shared" si="43"/>
        <v>290225.83289200196</v>
      </c>
      <c r="I220" s="1">
        <f t="shared" si="44"/>
        <v>10090.195092349022</v>
      </c>
      <c r="J220" s="3"/>
      <c r="K220" s="10">
        <f t="shared" si="45"/>
        <v>253645.69566039299</v>
      </c>
      <c r="L220" s="1">
        <f t="shared" si="46"/>
        <v>1363.3381343080146</v>
      </c>
      <c r="M220" s="3"/>
      <c r="N220" s="14">
        <f t="shared" si="47"/>
        <v>34321.513529425967</v>
      </c>
      <c r="O220" s="15" t="s">
        <v>11</v>
      </c>
      <c r="P220" t="str">
        <f t="shared" si="35"/>
        <v/>
      </c>
      <c r="Q220" s="19">
        <f t="shared" si="36"/>
        <v>8.9186056345402373E-2</v>
      </c>
      <c r="R220" t="str">
        <f t="shared" si="37"/>
        <v/>
      </c>
      <c r="S220" t="str">
        <f t="shared" si="38"/>
        <v/>
      </c>
      <c r="T220" s="47" t="s">
        <v>8</v>
      </c>
      <c r="U220" t="str">
        <f t="shared" si="39"/>
        <v/>
      </c>
      <c r="V220" s="46" t="s">
        <v>8</v>
      </c>
      <c r="W220" t="str">
        <f t="shared" si="40"/>
        <v/>
      </c>
      <c r="X220" s="46" t="s">
        <v>8</v>
      </c>
      <c r="Y220" t="b">
        <f t="shared" si="41"/>
        <v>1</v>
      </c>
      <c r="Z220" s="49"/>
    </row>
    <row r="221" spans="1:26">
      <c r="A221" s="17">
        <v>1</v>
      </c>
      <c r="B221" s="31">
        <f t="shared" si="50"/>
        <v>44078.75</v>
      </c>
      <c r="C221" s="93">
        <f t="shared" si="48"/>
        <v>21474.60422618757</v>
      </c>
      <c r="D221" s="23"/>
      <c r="E221" s="24">
        <f t="shared" si="49"/>
        <v>599667.64630800846</v>
      </c>
      <c r="F221" s="94" t="str">
        <f t="shared" si="34"/>
        <v/>
      </c>
      <c r="G221" s="1">
        <f t="shared" si="42"/>
        <v>9640.6118679149677</v>
      </c>
      <c r="H221" s="4">
        <f t="shared" si="43"/>
        <v>299866.44475991692</v>
      </c>
      <c r="I221" s="1">
        <f t="shared" si="44"/>
        <v>10425.367373836023</v>
      </c>
      <c r="J221" s="3"/>
      <c r="K221" s="10">
        <f t="shared" si="45"/>
        <v>264071.06303422898</v>
      </c>
      <c r="L221" s="1">
        <f t="shared" si="46"/>
        <v>1408.6249844364861</v>
      </c>
      <c r="M221" s="3"/>
      <c r="N221" s="14">
        <f t="shared" si="47"/>
        <v>35730.138513862454</v>
      </c>
      <c r="O221" s="15" t="s">
        <v>11</v>
      </c>
      <c r="P221" t="str">
        <f t="shared" si="35"/>
        <v/>
      </c>
      <c r="Q221" s="19">
        <f t="shared" si="36"/>
        <v>8.9186056345402373E-2</v>
      </c>
      <c r="R221" t="str">
        <f t="shared" si="37"/>
        <v/>
      </c>
      <c r="S221" t="str">
        <f t="shared" si="38"/>
        <v/>
      </c>
      <c r="T221" s="47" t="s">
        <v>8</v>
      </c>
      <c r="U221" t="str">
        <f t="shared" si="39"/>
        <v/>
      </c>
      <c r="V221" s="46" t="s">
        <v>8</v>
      </c>
      <c r="W221" t="str">
        <f t="shared" si="40"/>
        <v/>
      </c>
      <c r="X221" s="46" t="s">
        <v>8</v>
      </c>
      <c r="Y221" t="b">
        <f t="shared" si="41"/>
        <v>1</v>
      </c>
      <c r="Z221" s="49"/>
    </row>
    <row r="222" spans="1:26">
      <c r="A222" s="17">
        <v>1</v>
      </c>
      <c r="B222" s="31">
        <f t="shared" si="50"/>
        <v>44079.75</v>
      </c>
      <c r="C222" s="93">
        <f t="shared" si="48"/>
        <v>21996.872868818115</v>
      </c>
      <c r="D222" s="23"/>
      <c r="E222" s="24">
        <f t="shared" si="49"/>
        <v>621664.51917682658</v>
      </c>
      <c r="F222" s="94" t="str">
        <f t="shared" si="34"/>
        <v/>
      </c>
      <c r="G222" s="1">
        <f t="shared" si="42"/>
        <v>9777.0374510627735</v>
      </c>
      <c r="H222" s="4">
        <f t="shared" si="43"/>
        <v>309643.48221097968</v>
      </c>
      <c r="I222" s="1">
        <f t="shared" si="44"/>
        <v>10765.282722939824</v>
      </c>
      <c r="J222" s="3"/>
      <c r="K222" s="10">
        <f t="shared" si="45"/>
        <v>274836.34575716883</v>
      </c>
      <c r="L222" s="1">
        <f t="shared" si="46"/>
        <v>1454.5526948155673</v>
      </c>
      <c r="M222" s="3"/>
      <c r="N222" s="14">
        <f t="shared" si="47"/>
        <v>37184.691208678021</v>
      </c>
      <c r="O222" s="15" t="s">
        <v>11</v>
      </c>
      <c r="P222" t="str">
        <f t="shared" si="35"/>
        <v/>
      </c>
      <c r="Q222" s="19">
        <f t="shared" si="36"/>
        <v>8.9186056345402373E-2</v>
      </c>
      <c r="R222" t="str">
        <f t="shared" si="37"/>
        <v/>
      </c>
      <c r="S222" t="str">
        <f t="shared" si="38"/>
        <v/>
      </c>
      <c r="T222" s="47" t="s">
        <v>8</v>
      </c>
      <c r="U222" t="str">
        <f t="shared" si="39"/>
        <v/>
      </c>
      <c r="V222" s="46" t="s">
        <v>8</v>
      </c>
      <c r="W222" t="str">
        <f t="shared" si="40"/>
        <v/>
      </c>
      <c r="X222" s="46" t="s">
        <v>8</v>
      </c>
      <c r="Y222" t="b">
        <f t="shared" si="41"/>
        <v>1</v>
      </c>
      <c r="Z222" s="49"/>
    </row>
    <row r="223" spans="1:26">
      <c r="A223" s="17">
        <v>1</v>
      </c>
      <c r="B223" s="31">
        <f t="shared" si="50"/>
        <v>44080.75</v>
      </c>
      <c r="C223" s="93">
        <f t="shared" si="48"/>
        <v>22511.978393087396</v>
      </c>
      <c r="D223" s="23"/>
      <c r="E223" s="24">
        <f t="shared" si="49"/>
        <v>644176.49756991398</v>
      </c>
      <c r="F223" s="94" t="str">
        <f t="shared" si="34"/>
        <v/>
      </c>
      <c r="G223" s="1">
        <f t="shared" si="42"/>
        <v>9901.3923480746707</v>
      </c>
      <c r="H223" s="4">
        <f t="shared" si="43"/>
        <v>319544.87455905433</v>
      </c>
      <c r="I223" s="1">
        <f t="shared" si="44"/>
        <v>11109.521481710626</v>
      </c>
      <c r="J223" s="3"/>
      <c r="K223" s="10">
        <f t="shared" si="45"/>
        <v>285945.86723887944</v>
      </c>
      <c r="L223" s="1">
        <f t="shared" si="46"/>
        <v>1501.0645633021293</v>
      </c>
      <c r="M223" s="3"/>
      <c r="N223" s="14">
        <f t="shared" si="47"/>
        <v>38685.755771980148</v>
      </c>
      <c r="O223" s="15" t="s">
        <v>11</v>
      </c>
      <c r="P223" t="str">
        <f t="shared" si="35"/>
        <v/>
      </c>
      <c r="Q223" s="19">
        <f t="shared" si="36"/>
        <v>8.9186056345402373E-2</v>
      </c>
      <c r="R223" t="str">
        <f t="shared" si="37"/>
        <v/>
      </c>
      <c r="S223" t="str">
        <f t="shared" si="38"/>
        <v/>
      </c>
      <c r="T223" s="47" t="s">
        <v>8</v>
      </c>
      <c r="U223" t="str">
        <f t="shared" si="39"/>
        <v/>
      </c>
      <c r="V223" s="46" t="s">
        <v>8</v>
      </c>
      <c r="W223" t="str">
        <f t="shared" si="40"/>
        <v/>
      </c>
      <c r="X223" s="46" t="s">
        <v>8</v>
      </c>
      <c r="Y223" t="b">
        <f t="shared" si="41"/>
        <v>1</v>
      </c>
      <c r="Z223" s="49"/>
    </row>
    <row r="224" spans="1:26">
      <c r="A224" s="17">
        <v>1</v>
      </c>
      <c r="B224" s="31">
        <f t="shared" si="50"/>
        <v>44081.75</v>
      </c>
      <c r="C224" s="93">
        <f t="shared" si="48"/>
        <v>23018.397561896592</v>
      </c>
      <c r="D224" s="23"/>
      <c r="E224" s="24">
        <f t="shared" si="49"/>
        <v>667194.89513181057</v>
      </c>
      <c r="F224" s="94" t="str">
        <f t="shared" si="34"/>
        <v/>
      </c>
      <c r="G224" s="1">
        <f t="shared" si="42"/>
        <v>10012.669427588522</v>
      </c>
      <c r="H224" s="4">
        <f t="shared" si="43"/>
        <v>329557.54398664285</v>
      </c>
      <c r="I224" s="1">
        <f t="shared" si="44"/>
        <v>11457.628977562526</v>
      </c>
      <c r="J224" s="3"/>
      <c r="K224" s="10">
        <f t="shared" si="45"/>
        <v>297403.49621644197</v>
      </c>
      <c r="L224" s="1">
        <f t="shared" si="46"/>
        <v>1548.099156745543</v>
      </c>
      <c r="M224" s="3"/>
      <c r="N224" s="14">
        <f t="shared" si="47"/>
        <v>40233.85492872569</v>
      </c>
      <c r="O224" s="15" t="s">
        <v>11</v>
      </c>
      <c r="P224" t="str">
        <f t="shared" si="35"/>
        <v/>
      </c>
      <c r="Q224" s="19">
        <f t="shared" si="36"/>
        <v>8.9186056345402373E-2</v>
      </c>
      <c r="R224" t="str">
        <f t="shared" si="37"/>
        <v/>
      </c>
      <c r="S224" t="str">
        <f t="shared" si="38"/>
        <v/>
      </c>
      <c r="T224" s="47" t="s">
        <v>8</v>
      </c>
      <c r="U224" t="str">
        <f t="shared" si="39"/>
        <v/>
      </c>
      <c r="V224" s="46" t="s">
        <v>8</v>
      </c>
      <c r="W224" t="str">
        <f t="shared" si="40"/>
        <v/>
      </c>
      <c r="X224" s="46" t="s">
        <v>8</v>
      </c>
      <c r="Y224" t="b">
        <f t="shared" si="41"/>
        <v>1</v>
      </c>
      <c r="Z224" s="49"/>
    </row>
    <row r="225" spans="1:26">
      <c r="A225" s="17">
        <v>1</v>
      </c>
      <c r="B225" s="31">
        <f t="shared" si="50"/>
        <v>44082.75</v>
      </c>
      <c r="C225" s="93">
        <f t="shared" si="48"/>
        <v>23514.579009692417</v>
      </c>
      <c r="D225" s="23"/>
      <c r="E225" s="24">
        <f t="shared" si="49"/>
        <v>690709.47414150299</v>
      </c>
      <c r="F225" s="94" t="str">
        <f t="shared" si="34"/>
        <v/>
      </c>
      <c r="G225" s="1">
        <f t="shared" si="42"/>
        <v>10109.872734374087</v>
      </c>
      <c r="H225" s="4">
        <f t="shared" si="43"/>
        <v>339667.41672101693</v>
      </c>
      <c r="I225" s="1">
        <f t="shared" si="44"/>
        <v>11809.115911830761</v>
      </c>
      <c r="J225" s="3"/>
      <c r="K225" s="10">
        <f t="shared" si="45"/>
        <v>309212.61212827271</v>
      </c>
      <c r="L225" s="1">
        <f t="shared" si="46"/>
        <v>1595.5903634876458</v>
      </c>
      <c r="M225" s="3"/>
      <c r="N225" s="14">
        <f t="shared" si="47"/>
        <v>41829.445292213335</v>
      </c>
      <c r="O225" s="15" t="s">
        <v>11</v>
      </c>
      <c r="P225" t="str">
        <f t="shared" si="35"/>
        <v/>
      </c>
      <c r="Q225" s="19">
        <f t="shared" si="36"/>
        <v>8.9186056345402373E-2</v>
      </c>
      <c r="R225" t="str">
        <f t="shared" si="37"/>
        <v/>
      </c>
      <c r="S225" t="str">
        <f t="shared" si="38"/>
        <v/>
      </c>
      <c r="T225" s="47" t="s">
        <v>8</v>
      </c>
      <c r="U225" t="str">
        <f t="shared" si="39"/>
        <v/>
      </c>
      <c r="V225" s="46" t="s">
        <v>8</v>
      </c>
      <c r="W225" t="str">
        <f t="shared" si="40"/>
        <v/>
      </c>
      <c r="X225" s="46" t="s">
        <v>8</v>
      </c>
      <c r="Y225" t="b">
        <f t="shared" si="41"/>
        <v>1</v>
      </c>
      <c r="Z225" s="49"/>
    </row>
    <row r="226" spans="1:26">
      <c r="A226" s="17">
        <v>1</v>
      </c>
      <c r="B226" s="31">
        <f t="shared" si="50"/>
        <v>44083.75</v>
      </c>
      <c r="C226" s="93">
        <f t="shared" si="48"/>
        <v>23998.952198002953</v>
      </c>
      <c r="D226" s="23"/>
      <c r="E226" s="24">
        <f t="shared" si="49"/>
        <v>714708.42633950594</v>
      </c>
      <c r="F226" s="94" t="str">
        <f t="shared" si="34"/>
        <v/>
      </c>
      <c r="G226" s="1">
        <f t="shared" si="42"/>
        <v>10192.025680551387</v>
      </c>
      <c r="H226" s="4">
        <f t="shared" si="43"/>
        <v>349859.44240156829</v>
      </c>
      <c r="I226" s="1">
        <f t="shared" si="44"/>
        <v>12163.459033110605</v>
      </c>
      <c r="J226" s="3"/>
      <c r="K226" s="10">
        <f t="shared" si="45"/>
        <v>321376.0711613833</v>
      </c>
      <c r="L226" s="1">
        <f t="shared" si="46"/>
        <v>1643.4674843410223</v>
      </c>
      <c r="M226" s="3"/>
      <c r="N226" s="14">
        <f t="shared" si="47"/>
        <v>43472.91277655436</v>
      </c>
      <c r="O226" s="15" t="s">
        <v>11</v>
      </c>
      <c r="P226" t="str">
        <f t="shared" si="35"/>
        <v/>
      </c>
      <c r="Q226" s="19">
        <f t="shared" si="36"/>
        <v>8.9186056345402373E-2</v>
      </c>
      <c r="R226" t="str">
        <f t="shared" si="37"/>
        <v/>
      </c>
      <c r="S226" t="str">
        <f t="shared" si="38"/>
        <v/>
      </c>
      <c r="T226" s="47" t="s">
        <v>8</v>
      </c>
      <c r="U226" t="str">
        <f t="shared" si="39"/>
        <v/>
      </c>
      <c r="V226" s="46" t="s">
        <v>8</v>
      </c>
      <c r="W226" t="str">
        <f t="shared" si="40"/>
        <v/>
      </c>
      <c r="X226" s="46" t="s">
        <v>8</v>
      </c>
      <c r="Y226" t="b">
        <f t="shared" si="41"/>
        <v>1</v>
      </c>
      <c r="Z226" s="49"/>
    </row>
    <row r="227" spans="1:26">
      <c r="A227" s="17">
        <v>1</v>
      </c>
      <c r="B227" s="31">
        <f t="shared" si="50"/>
        <v>44084.75</v>
      </c>
      <c r="C227" s="93">
        <f t="shared" si="48"/>
        <v>24469.937079815194</v>
      </c>
      <c r="D227" s="23"/>
      <c r="E227" s="24">
        <f t="shared" si="49"/>
        <v>739178.36341932113</v>
      </c>
      <c r="F227" s="94" t="str">
        <f t="shared" si="34"/>
        <v/>
      </c>
      <c r="G227" s="1">
        <f t="shared" si="42"/>
        <v>10258.179607752672</v>
      </c>
      <c r="H227" s="4">
        <f t="shared" si="43"/>
        <v>360117.62200932094</v>
      </c>
      <c r="I227" s="1">
        <f t="shared" si="44"/>
        <v>12520.102108274412</v>
      </c>
      <c r="J227" s="3"/>
      <c r="K227" s="10">
        <f t="shared" si="45"/>
        <v>333896.17326965771</v>
      </c>
      <c r="L227" s="1">
        <f t="shared" si="46"/>
        <v>1691.6553637881088</v>
      </c>
      <c r="M227" s="3"/>
      <c r="N227" s="14">
        <f t="shared" si="47"/>
        <v>45164.568140342468</v>
      </c>
      <c r="O227" s="15" t="s">
        <v>11</v>
      </c>
      <c r="P227" t="str">
        <f t="shared" si="35"/>
        <v/>
      </c>
      <c r="Q227" s="19">
        <f t="shared" si="36"/>
        <v>8.9186056345402373E-2</v>
      </c>
      <c r="R227" t="str">
        <f t="shared" si="37"/>
        <v/>
      </c>
      <c r="S227" t="str">
        <f t="shared" si="38"/>
        <v/>
      </c>
      <c r="T227" s="47" t="s">
        <v>8</v>
      </c>
      <c r="U227" t="str">
        <f t="shared" si="39"/>
        <v/>
      </c>
      <c r="V227" s="46" t="s">
        <v>8</v>
      </c>
      <c r="W227" t="str">
        <f t="shared" si="40"/>
        <v/>
      </c>
      <c r="X227" s="46" t="s">
        <v>8</v>
      </c>
      <c r="Y227" t="b">
        <f t="shared" si="41"/>
        <v>1</v>
      </c>
      <c r="Z227" s="49"/>
    </row>
    <row r="228" spans="1:26">
      <c r="A228" s="17">
        <v>1</v>
      </c>
      <c r="B228" s="31">
        <f t="shared" si="50"/>
        <v>44085.75</v>
      </c>
      <c r="C228" s="93">
        <f t="shared" si="48"/>
        <v>24925.954395105015</v>
      </c>
      <c r="D228" s="23"/>
      <c r="E228" s="24">
        <f t="shared" si="49"/>
        <v>764104.31781442615</v>
      </c>
      <c r="F228" s="94" t="str">
        <f t="shared" si="34"/>
        <v/>
      </c>
      <c r="G228" s="1">
        <f t="shared" si="42"/>
        <v>10307.422631403551</v>
      </c>
      <c r="H228" s="4">
        <f t="shared" si="43"/>
        <v>370425.04464072449</v>
      </c>
      <c r="I228" s="1">
        <f t="shared" si="44"/>
        <v>12878.457200975125</v>
      </c>
      <c r="J228" s="3"/>
      <c r="K228" s="10">
        <f t="shared" si="45"/>
        <v>346774.63047063281</v>
      </c>
      <c r="L228" s="1">
        <f t="shared" si="46"/>
        <v>1740.0745627263752</v>
      </c>
      <c r="M228" s="3"/>
      <c r="N228" s="14">
        <f t="shared" si="47"/>
        <v>46904.642703068843</v>
      </c>
      <c r="O228" s="15" t="s">
        <v>11</v>
      </c>
      <c r="P228" t="str">
        <f t="shared" si="35"/>
        <v/>
      </c>
      <c r="Q228" s="19">
        <f t="shared" si="36"/>
        <v>8.9186056345402373E-2</v>
      </c>
      <c r="R228" t="str">
        <f t="shared" si="37"/>
        <v/>
      </c>
      <c r="S228" t="str">
        <f t="shared" si="38"/>
        <v/>
      </c>
      <c r="T228" s="47" t="s">
        <v>8</v>
      </c>
      <c r="U228" t="str">
        <f t="shared" si="39"/>
        <v/>
      </c>
      <c r="V228" s="46" t="s">
        <v>8</v>
      </c>
      <c r="W228" t="str">
        <f t="shared" si="40"/>
        <v/>
      </c>
      <c r="X228" s="46" t="s">
        <v>8</v>
      </c>
      <c r="Y228" t="b">
        <f t="shared" si="41"/>
        <v>1</v>
      </c>
      <c r="Z228" s="49"/>
    </row>
    <row r="229" spans="1:26">
      <c r="A229" s="17">
        <v>1</v>
      </c>
      <c r="B229" s="31">
        <f t="shared" si="50"/>
        <v>44086.75</v>
      </c>
      <c r="C229" s="93">
        <f t="shared" si="48"/>
        <v>25365.436503495788</v>
      </c>
      <c r="D229" s="23"/>
      <c r="E229" s="24">
        <f t="shared" si="49"/>
        <v>789469.75431792194</v>
      </c>
      <c r="F229" s="94" t="str">
        <f t="shared" si="34"/>
        <v/>
      </c>
      <c r="G229" s="1">
        <f t="shared" si="42"/>
        <v>10338.888665958713</v>
      </c>
      <c r="H229" s="4">
        <f t="shared" si="43"/>
        <v>380763.9333066832</v>
      </c>
      <c r="I229" s="1">
        <f t="shared" si="44"/>
        <v>13237.906263927489</v>
      </c>
      <c r="J229" s="3"/>
      <c r="K229" s="10">
        <f t="shared" si="45"/>
        <v>360012.53673456027</v>
      </c>
      <c r="L229" s="1">
        <f t="shared" si="46"/>
        <v>1788.6415736096262</v>
      </c>
      <c r="M229" s="3"/>
      <c r="N229" s="14">
        <f t="shared" si="47"/>
        <v>48693.284276678467</v>
      </c>
      <c r="O229" s="15" t="s">
        <v>11</v>
      </c>
      <c r="P229" t="str">
        <f t="shared" si="35"/>
        <v/>
      </c>
      <c r="Q229" s="19">
        <f t="shared" si="36"/>
        <v>8.9186056345402373E-2</v>
      </c>
      <c r="R229" t="str">
        <f t="shared" si="37"/>
        <v/>
      </c>
      <c r="S229" t="str">
        <f t="shared" si="38"/>
        <v/>
      </c>
      <c r="T229" s="47" t="s">
        <v>8</v>
      </c>
      <c r="U229" t="str">
        <f t="shared" si="39"/>
        <v/>
      </c>
      <c r="V229" s="46" t="s">
        <v>8</v>
      </c>
      <c r="W229" t="str">
        <f t="shared" si="40"/>
        <v/>
      </c>
      <c r="X229" s="46" t="s">
        <v>8</v>
      </c>
      <c r="Y229" t="b">
        <f t="shared" si="41"/>
        <v>1</v>
      </c>
      <c r="Z229" s="49"/>
    </row>
    <row r="230" spans="1:26">
      <c r="A230" s="17">
        <v>1</v>
      </c>
      <c r="B230" s="31">
        <f t="shared" si="50"/>
        <v>44087.75</v>
      </c>
      <c r="C230" s="93">
        <f t="shared" si="48"/>
        <v>25786.838644358213</v>
      </c>
      <c r="D230" s="23"/>
      <c r="E230" s="24">
        <f t="shared" si="49"/>
        <v>815256.59296228015</v>
      </c>
      <c r="F230" s="94" t="str">
        <f t="shared" si="34"/>
        <v/>
      </c>
      <c r="G230" s="1">
        <f t="shared" si="42"/>
        <v>10351.766518699982</v>
      </c>
      <c r="H230" s="4">
        <f t="shared" si="43"/>
        <v>391115.6998253832</v>
      </c>
      <c r="I230" s="1">
        <f t="shared" si="44"/>
        <v>13597.803047350617</v>
      </c>
      <c r="J230" s="3"/>
      <c r="K230" s="10">
        <f t="shared" si="45"/>
        <v>373610.33978191088</v>
      </c>
      <c r="L230" s="1">
        <f t="shared" si="46"/>
        <v>1837.2690783074877</v>
      </c>
      <c r="M230" s="3"/>
      <c r="N230" s="14">
        <f t="shared" si="47"/>
        <v>50530.553354985954</v>
      </c>
      <c r="O230" s="15" t="s">
        <v>11</v>
      </c>
      <c r="P230" t="str">
        <f t="shared" si="35"/>
        <v/>
      </c>
      <c r="Q230" s="19">
        <f t="shared" si="36"/>
        <v>8.9186056345402373E-2</v>
      </c>
      <c r="R230" t="str">
        <f t="shared" si="37"/>
        <v/>
      </c>
      <c r="S230" t="str">
        <f t="shared" si="38"/>
        <v/>
      </c>
      <c r="T230" s="47" t="s">
        <v>8</v>
      </c>
      <c r="U230" t="str">
        <f t="shared" si="39"/>
        <v/>
      </c>
      <c r="V230" s="46" t="s">
        <v>8</v>
      </c>
      <c r="W230" t="str">
        <f t="shared" si="40"/>
        <v/>
      </c>
      <c r="X230" s="46" t="s">
        <v>8</v>
      </c>
      <c r="Y230" t="b">
        <f t="shared" si="41"/>
        <v>1</v>
      </c>
      <c r="Z230" s="49"/>
    </row>
    <row r="231" spans="1:26">
      <c r="A231" s="17">
        <v>1</v>
      </c>
      <c r="B231" s="31">
        <f t="shared" si="50"/>
        <v>44088.75</v>
      </c>
      <c r="C231" s="93">
        <f t="shared" si="48"/>
        <v>26188.650500138174</v>
      </c>
      <c r="D231" s="23"/>
      <c r="E231" s="24">
        <f t="shared" si="49"/>
        <v>841445.24346241832</v>
      </c>
      <c r="F231" s="94" t="str">
        <f t="shared" si="34"/>
        <v/>
      </c>
      <c r="G231" s="1">
        <f t="shared" si="42"/>
        <v>10345.308929996236</v>
      </c>
      <c r="H231" s="4">
        <f t="shared" si="43"/>
        <v>401461.00875537941</v>
      </c>
      <c r="I231" s="1">
        <f t="shared" si="44"/>
        <v>13957.475321710584</v>
      </c>
      <c r="J231" s="3"/>
      <c r="K231" s="10">
        <f t="shared" si="45"/>
        <v>387567.81510362145</v>
      </c>
      <c r="L231" s="1">
        <f t="shared" si="46"/>
        <v>1885.8662484315871</v>
      </c>
      <c r="M231" s="3"/>
      <c r="N231" s="14">
        <f t="shared" si="47"/>
        <v>52416.41960341754</v>
      </c>
      <c r="O231" s="15" t="s">
        <v>11</v>
      </c>
      <c r="P231" t="str">
        <f t="shared" si="35"/>
        <v/>
      </c>
      <c r="Q231" s="19">
        <f t="shared" si="36"/>
        <v>8.9186056345402373E-2</v>
      </c>
      <c r="R231" t="str">
        <f t="shared" si="37"/>
        <v/>
      </c>
      <c r="S231" t="str">
        <f t="shared" si="38"/>
        <v/>
      </c>
      <c r="T231" s="47" t="s">
        <v>8</v>
      </c>
      <c r="U231" t="str">
        <f t="shared" si="39"/>
        <v/>
      </c>
      <c r="V231" s="46" t="s">
        <v>8</v>
      </c>
      <c r="W231" t="str">
        <f t="shared" si="40"/>
        <v/>
      </c>
      <c r="X231" s="46" t="s">
        <v>8</v>
      </c>
      <c r="Y231" t="b">
        <f t="shared" si="41"/>
        <v>1</v>
      </c>
      <c r="Z231" s="49"/>
    </row>
    <row r="232" spans="1:26">
      <c r="A232" s="17">
        <v>1</v>
      </c>
      <c r="B232" s="31">
        <f t="shared" si="50"/>
        <v>44089.75</v>
      </c>
      <c r="C232" s="93">
        <f t="shared" si="48"/>
        <v>26569.407925789361</v>
      </c>
      <c r="D232" s="23"/>
      <c r="E232" s="24">
        <f t="shared" si="49"/>
        <v>868014.65138820768</v>
      </c>
      <c r="F232" s="94" t="str">
        <f t="shared" si="34"/>
        <v/>
      </c>
      <c r="G232" s="1">
        <f t="shared" si="42"/>
        <v>10318.841430136568</v>
      </c>
      <c r="H232" s="4">
        <f t="shared" si="43"/>
        <v>411779.850185516</v>
      </c>
      <c r="I232" s="1">
        <f t="shared" si="44"/>
        <v>14316.227408385917</v>
      </c>
      <c r="J232" s="3"/>
      <c r="K232" s="10">
        <f t="shared" si="45"/>
        <v>401884.04251200735</v>
      </c>
      <c r="L232" s="1">
        <f t="shared" si="46"/>
        <v>1934.3390872667767</v>
      </c>
      <c r="M232" s="3"/>
      <c r="N232" s="14">
        <f t="shared" si="47"/>
        <v>54350.758690684313</v>
      </c>
      <c r="O232" s="15" t="s">
        <v>11</v>
      </c>
      <c r="P232" t="str">
        <f t="shared" si="35"/>
        <v/>
      </c>
      <c r="Q232" s="19">
        <f t="shared" si="36"/>
        <v>8.9186056345402373E-2</v>
      </c>
      <c r="R232" t="str">
        <f t="shared" si="37"/>
        <v/>
      </c>
      <c r="S232" t="str">
        <f t="shared" si="38"/>
        <v/>
      </c>
      <c r="T232" s="47" t="s">
        <v>8</v>
      </c>
      <c r="U232" t="str">
        <f t="shared" si="39"/>
        <v/>
      </c>
      <c r="V232" s="46" t="s">
        <v>8</v>
      </c>
      <c r="W232" t="str">
        <f t="shared" si="40"/>
        <v/>
      </c>
      <c r="X232" s="46" t="s">
        <v>8</v>
      </c>
      <c r="Y232" t="b">
        <f t="shared" si="41"/>
        <v>1</v>
      </c>
      <c r="Z232" s="49"/>
    </row>
    <row r="233" spans="1:26">
      <c r="A233" s="17">
        <v>1</v>
      </c>
      <c r="B233" s="31">
        <f t="shared" si="50"/>
        <v>44090.75</v>
      </c>
      <c r="C233" s="93">
        <f t="shared" si="48"/>
        <v>26927.704696338042</v>
      </c>
      <c r="D233" s="23"/>
      <c r="E233" s="24">
        <f t="shared" si="49"/>
        <v>894942.35608454573</v>
      </c>
      <c r="F233" s="94" t="str">
        <f t="shared" si="34"/>
        <v/>
      </c>
      <c r="G233" s="1">
        <f t="shared" si="42"/>
        <v>10271.770877356226</v>
      </c>
      <c r="H233" s="4">
        <f t="shared" si="43"/>
        <v>422051.62106287223</v>
      </c>
      <c r="I233" s="1">
        <f t="shared" si="44"/>
        <v>14673.343007172058</v>
      </c>
      <c r="J233" s="3"/>
      <c r="K233" s="10">
        <f t="shared" si="45"/>
        <v>416557.3855191794</v>
      </c>
      <c r="L233" s="1">
        <f t="shared" si="46"/>
        <v>1982.5908118097996</v>
      </c>
      <c r="M233" s="3"/>
      <c r="N233" s="14">
        <f t="shared" si="47"/>
        <v>56333.349502494115</v>
      </c>
      <c r="O233" s="15" t="s">
        <v>11</v>
      </c>
      <c r="P233" t="str">
        <f t="shared" si="35"/>
        <v/>
      </c>
      <c r="Q233" s="19">
        <f t="shared" si="36"/>
        <v>8.9186056345402373E-2</v>
      </c>
      <c r="R233" t="str">
        <f t="shared" si="37"/>
        <v/>
      </c>
      <c r="S233" t="str">
        <f t="shared" si="38"/>
        <v/>
      </c>
      <c r="T233" s="47" t="s">
        <v>8</v>
      </c>
      <c r="U233" t="str">
        <f t="shared" si="39"/>
        <v/>
      </c>
      <c r="V233" s="46" t="s">
        <v>8</v>
      </c>
      <c r="W233" t="str">
        <f t="shared" si="40"/>
        <v/>
      </c>
      <c r="X233" s="46" t="s">
        <v>8</v>
      </c>
      <c r="Y233" t="b">
        <f t="shared" si="41"/>
        <v>1</v>
      </c>
      <c r="Z233" s="49"/>
    </row>
    <row r="234" spans="1:26">
      <c r="A234" s="17">
        <v>1</v>
      </c>
      <c r="B234" s="31">
        <f t="shared" si="50"/>
        <v>44091.75</v>
      </c>
      <c r="C234" s="93">
        <f t="shared" si="48"/>
        <v>27262.204116318724</v>
      </c>
      <c r="D234" s="23"/>
      <c r="E234" s="24">
        <f t="shared" si="49"/>
        <v>922204.56020086445</v>
      </c>
      <c r="F234" s="94" t="str">
        <f t="shared" ref="F234:F297" si="51">IF(Z234="","",ABS(E234-D234)/MAX(E234,D234))</f>
        <v/>
      </c>
      <c r="G234" s="1">
        <f t="shared" si="42"/>
        <v>10203.593538815367</v>
      </c>
      <c r="H234" s="4">
        <f t="shared" si="43"/>
        <v>432255.21460168762</v>
      </c>
      <c r="I234" s="1">
        <f t="shared" si="44"/>
        <v>15028.088304734838</v>
      </c>
      <c r="J234" s="3"/>
      <c r="K234" s="10">
        <f t="shared" si="45"/>
        <v>431585.47382391425</v>
      </c>
      <c r="L234" s="1">
        <f t="shared" si="46"/>
        <v>2030.5222727684193</v>
      </c>
      <c r="M234" s="3"/>
      <c r="N234" s="14">
        <f t="shared" si="47"/>
        <v>58363.871775262531</v>
      </c>
      <c r="O234" s="15" t="s">
        <v>11</v>
      </c>
      <c r="P234" t="str">
        <f t="shared" ref="P234:P297" si="52">IF(Y234,"",C234/(H234*(1-E234/N)*A234))</f>
        <v/>
      </c>
      <c r="Q234" s="19">
        <f t="shared" ref="Q234:Q297" si="53">IF(P234="",IF(O234="",anl,al),P234)</f>
        <v>8.9186056345402373E-2</v>
      </c>
      <c r="R234" t="str">
        <f t="shared" ref="R234:R297" si="54">IF(T234="","",IF(Y234,"",IF(O234="","",P234)))</f>
        <v/>
      </c>
      <c r="S234" t="str">
        <f t="shared" ref="S234:S297" si="55">IF(T234="","",IF(Y234,"",IF(O234="",P234,"")))</f>
        <v/>
      </c>
      <c r="T234" s="47" t="s">
        <v>8</v>
      </c>
      <c r="U234" t="str">
        <f t="shared" ref="U234:U297" si="56">IF(V234="","",IF(Y234,"",I234/(H234*A234)))</f>
        <v/>
      </c>
      <c r="V234" s="46" t="s">
        <v>8</v>
      </c>
      <c r="W234" t="str">
        <f t="shared" ref="W234:W297" si="57">IF(X234="","",IF(Y234,"",L234/(H234*A234)))</f>
        <v/>
      </c>
      <c r="X234" s="46" t="s">
        <v>8</v>
      </c>
      <c r="Y234" t="b">
        <f t="shared" ref="Y234:Y297" si="58">OR(D234="",J234="",M234="",NOT(Z234=""))</f>
        <v>1</v>
      </c>
      <c r="Z234" s="49"/>
    </row>
    <row r="235" spans="1:26">
      <c r="A235" s="17">
        <v>1</v>
      </c>
      <c r="B235" s="31">
        <f t="shared" si="50"/>
        <v>44092.75</v>
      </c>
      <c r="C235" s="93">
        <f t="shared" si="48"/>
        <v>27571.650329384604</v>
      </c>
      <c r="D235" s="23"/>
      <c r="E235" s="24">
        <f t="shared" si="49"/>
        <v>949776.21053024905</v>
      </c>
      <c r="F235" s="94" t="str">
        <f t="shared" si="51"/>
        <v/>
      </c>
      <c r="G235" s="1">
        <f t="shared" ref="G235:G298" si="59">IF(Y235,H234*(Q235*(1-E234/N)-b0-c0)*A235,H235-H234)</f>
        <v>10113.902576341194</v>
      </c>
      <c r="H235" s="4">
        <f t="shared" ref="H235:H298" si="60">IF(Y235,H234+G235,E235-K235-N235)</f>
        <v>442369.1171780288</v>
      </c>
      <c r="I235" s="1">
        <f t="shared" ref="I235:I298" si="61">IF(Y235,b0*H235*A235,K235-K234)</f>
        <v>15379.715343318509</v>
      </c>
      <c r="J235" s="3"/>
      <c r="K235" s="10">
        <f t="shared" ref="K235:K298" si="62">IF(Y235,K234+I235,J235)</f>
        <v>446965.18916723278</v>
      </c>
      <c r="L235" s="1">
        <f t="shared" ref="L235:L298" si="63">IF(Y235,c0*H235*A235,N235-N234)</f>
        <v>2078.0324097248804</v>
      </c>
      <c r="M235" s="3"/>
      <c r="N235" s="14">
        <f t="shared" ref="N235:N298" si="64">IF(Y235,N234+L235,M235)</f>
        <v>60441.904184987412</v>
      </c>
      <c r="O235" s="15" t="s">
        <v>11</v>
      </c>
      <c r="P235" t="str">
        <f t="shared" si="52"/>
        <v/>
      </c>
      <c r="Q235" s="19">
        <f t="shared" si="53"/>
        <v>8.9186056345402373E-2</v>
      </c>
      <c r="R235" t="str">
        <f t="shared" si="54"/>
        <v/>
      </c>
      <c r="S235" t="str">
        <f t="shared" si="55"/>
        <v/>
      </c>
      <c r="T235" s="47" t="s">
        <v>8</v>
      </c>
      <c r="U235" t="str">
        <f t="shared" si="56"/>
        <v/>
      </c>
      <c r="V235" s="46" t="s">
        <v>8</v>
      </c>
      <c r="W235" t="str">
        <f t="shared" si="57"/>
        <v/>
      </c>
      <c r="X235" s="46" t="s">
        <v>8</v>
      </c>
      <c r="Y235" t="b">
        <f t="shared" si="58"/>
        <v>1</v>
      </c>
      <c r="Z235" s="49"/>
    </row>
    <row r="236" spans="1:26">
      <c r="A236" s="17">
        <v>1</v>
      </c>
      <c r="B236" s="31">
        <f t="shared" si="50"/>
        <v>44093.75</v>
      </c>
      <c r="C236" s="93">
        <f t="shared" ref="C236:C299" si="65">E236-E235</f>
        <v>27854.879164263722</v>
      </c>
      <c r="D236" s="23"/>
      <c r="E236" s="24">
        <f t="shared" ref="E236:E299" si="66">IF(Y236,H236+K236+N236,D236)</f>
        <v>977631.08969451278</v>
      </c>
      <c r="F236" s="94" t="str">
        <f t="shared" si="51"/>
        <v/>
      </c>
      <c r="G236" s="1">
        <f t="shared" si="59"/>
        <v>10002.394801910928</v>
      </c>
      <c r="H236" s="4">
        <f t="shared" si="60"/>
        <v>452371.51197993971</v>
      </c>
      <c r="I236" s="1">
        <f t="shared" si="61"/>
        <v>15727.465624319633</v>
      </c>
      <c r="J236" s="3"/>
      <c r="K236" s="10">
        <f t="shared" si="62"/>
        <v>462692.6547915524</v>
      </c>
      <c r="L236" s="1">
        <f t="shared" si="63"/>
        <v>2125.0187380333045</v>
      </c>
      <c r="M236" s="3"/>
      <c r="N236" s="14">
        <f t="shared" si="64"/>
        <v>62566.922923020713</v>
      </c>
      <c r="O236" s="15" t="s">
        <v>11</v>
      </c>
      <c r="P236" t="str">
        <f t="shared" si="52"/>
        <v/>
      </c>
      <c r="Q236" s="19">
        <f t="shared" si="53"/>
        <v>8.9186056345402373E-2</v>
      </c>
      <c r="R236" t="str">
        <f t="shared" si="54"/>
        <v/>
      </c>
      <c r="S236" t="str">
        <f t="shared" si="55"/>
        <v/>
      </c>
      <c r="T236" s="47" t="s">
        <v>8</v>
      </c>
      <c r="U236" t="str">
        <f t="shared" si="56"/>
        <v/>
      </c>
      <c r="V236" s="46" t="s">
        <v>8</v>
      </c>
      <c r="W236" t="str">
        <f t="shared" si="57"/>
        <v/>
      </c>
      <c r="X236" s="46" t="s">
        <v>8</v>
      </c>
      <c r="Y236" t="b">
        <f t="shared" si="58"/>
        <v>1</v>
      </c>
      <c r="Z236" s="49"/>
    </row>
    <row r="237" spans="1:26">
      <c r="A237" s="17">
        <v>1</v>
      </c>
      <c r="B237" s="31">
        <f t="shared" ref="B237:B300" si="67">B236+A237</f>
        <v>44094.75</v>
      </c>
      <c r="C237" s="93">
        <f t="shared" si="65"/>
        <v>28110.828354535392</v>
      </c>
      <c r="D237" s="23"/>
      <c r="E237" s="24">
        <f t="shared" si="66"/>
        <v>1005741.9180490482</v>
      </c>
      <c r="F237" s="94" t="str">
        <f t="shared" si="51"/>
        <v/>
      </c>
      <c r="G237" s="1">
        <f t="shared" si="59"/>
        <v>9868.8765742526339</v>
      </c>
      <c r="H237" s="4">
        <f t="shared" si="60"/>
        <v>462240.38855419232</v>
      </c>
      <c r="I237" s="1">
        <f t="shared" si="61"/>
        <v>16070.573916866344</v>
      </c>
      <c r="J237" s="3"/>
      <c r="K237" s="10">
        <f t="shared" si="62"/>
        <v>478763.22870841873</v>
      </c>
      <c r="L237" s="1">
        <f t="shared" si="63"/>
        <v>2171.3778634164137</v>
      </c>
      <c r="M237" s="3"/>
      <c r="N237" s="14">
        <f t="shared" si="64"/>
        <v>64738.300786437125</v>
      </c>
      <c r="O237" s="15" t="s">
        <v>11</v>
      </c>
      <c r="P237" t="str">
        <f t="shared" si="52"/>
        <v/>
      </c>
      <c r="Q237" s="19">
        <f t="shared" si="53"/>
        <v>8.9186056345402373E-2</v>
      </c>
      <c r="R237" t="str">
        <f t="shared" si="54"/>
        <v/>
      </c>
      <c r="S237" t="str">
        <f t="shared" si="55"/>
        <v/>
      </c>
      <c r="T237" s="47" t="s">
        <v>8</v>
      </c>
      <c r="U237" t="str">
        <f t="shared" si="56"/>
        <v/>
      </c>
      <c r="V237" s="46" t="s">
        <v>8</v>
      </c>
      <c r="W237" t="str">
        <f t="shared" si="57"/>
        <v/>
      </c>
      <c r="X237" s="46" t="s">
        <v>8</v>
      </c>
      <c r="Y237" t="b">
        <f t="shared" si="58"/>
        <v>1</v>
      </c>
      <c r="Z237" s="49"/>
    </row>
    <row r="238" spans="1:26">
      <c r="A238" s="17">
        <v>1</v>
      </c>
      <c r="B238" s="31">
        <f t="shared" si="67"/>
        <v>44095.75</v>
      </c>
      <c r="C238" s="93">
        <f t="shared" si="65"/>
        <v>28338.546974667814</v>
      </c>
      <c r="D238" s="23"/>
      <c r="E238" s="24">
        <f t="shared" si="66"/>
        <v>1034080.465023716</v>
      </c>
      <c r="F238" s="94" t="str">
        <f t="shared" si="51"/>
        <v/>
      </c>
      <c r="G238" s="1">
        <f t="shared" si="59"/>
        <v>9713.2687175934188</v>
      </c>
      <c r="H238" s="4">
        <f t="shared" si="60"/>
        <v>471953.65727178572</v>
      </c>
      <c r="I238" s="1">
        <f t="shared" si="61"/>
        <v>16408.272237406261</v>
      </c>
      <c r="J238" s="3"/>
      <c r="K238" s="10">
        <f t="shared" si="62"/>
        <v>495171.50094582501</v>
      </c>
      <c r="L238" s="1">
        <f t="shared" si="63"/>
        <v>2217.0060196681143</v>
      </c>
      <c r="M238" s="3"/>
      <c r="N238" s="14">
        <f t="shared" si="64"/>
        <v>66955.306806105233</v>
      </c>
      <c r="O238" s="15" t="s">
        <v>11</v>
      </c>
      <c r="P238" t="str">
        <f t="shared" si="52"/>
        <v/>
      </c>
      <c r="Q238" s="19">
        <f t="shared" si="53"/>
        <v>8.9186056345402373E-2</v>
      </c>
      <c r="R238" t="str">
        <f t="shared" si="54"/>
        <v/>
      </c>
      <c r="S238" t="str">
        <f t="shared" si="55"/>
        <v/>
      </c>
      <c r="T238" s="47" t="s">
        <v>8</v>
      </c>
      <c r="U238" t="str">
        <f t="shared" si="56"/>
        <v/>
      </c>
      <c r="V238" s="46" t="s">
        <v>8</v>
      </c>
      <c r="W238" t="str">
        <f t="shared" si="57"/>
        <v/>
      </c>
      <c r="X238" s="46" t="s">
        <v>8</v>
      </c>
      <c r="Y238" t="b">
        <f t="shared" si="58"/>
        <v>1</v>
      </c>
      <c r="Z238" s="49"/>
    </row>
    <row r="239" spans="1:26">
      <c r="A239" s="17">
        <v>1</v>
      </c>
      <c r="B239" s="31">
        <f t="shared" si="67"/>
        <v>44096.75</v>
      </c>
      <c r="C239" s="93">
        <f t="shared" si="65"/>
        <v>28537.203943386907</v>
      </c>
      <c r="D239" s="23"/>
      <c r="E239" s="24">
        <f t="shared" si="66"/>
        <v>1062617.6689671029</v>
      </c>
      <c r="F239" s="94" t="str">
        <f t="shared" si="51"/>
        <v/>
      </c>
      <c r="G239" s="1">
        <f t="shared" si="59"/>
        <v>9535.6103564014466</v>
      </c>
      <c r="H239" s="4">
        <f t="shared" si="60"/>
        <v>481489.26762818714</v>
      </c>
      <c r="I239" s="1">
        <f t="shared" si="61"/>
        <v>16739.793962615742</v>
      </c>
      <c r="J239" s="3"/>
      <c r="K239" s="10">
        <f t="shared" si="62"/>
        <v>511911.29490844073</v>
      </c>
      <c r="L239" s="1">
        <f t="shared" si="63"/>
        <v>2261.799624369809</v>
      </c>
      <c r="M239" s="3"/>
      <c r="N239" s="14">
        <f t="shared" si="64"/>
        <v>69217.106430475047</v>
      </c>
      <c r="O239" s="15" t="s">
        <v>11</v>
      </c>
      <c r="P239" t="str">
        <f t="shared" si="52"/>
        <v/>
      </c>
      <c r="Q239" s="19">
        <f t="shared" si="53"/>
        <v>8.9186056345402373E-2</v>
      </c>
      <c r="R239" t="str">
        <f t="shared" si="54"/>
        <v/>
      </c>
      <c r="S239" t="str">
        <f t="shared" si="55"/>
        <v/>
      </c>
      <c r="T239" s="47" t="s">
        <v>8</v>
      </c>
      <c r="U239" t="str">
        <f t="shared" si="56"/>
        <v/>
      </c>
      <c r="V239" s="46" t="s">
        <v>8</v>
      </c>
      <c r="W239" t="str">
        <f t="shared" si="57"/>
        <v/>
      </c>
      <c r="X239" s="46" t="s">
        <v>8</v>
      </c>
      <c r="Y239" t="b">
        <f t="shared" si="58"/>
        <v>1</v>
      </c>
      <c r="Z239" s="49"/>
    </row>
    <row r="240" spans="1:26">
      <c r="A240" s="17">
        <v>1</v>
      </c>
      <c r="B240" s="31">
        <f t="shared" si="67"/>
        <v>44097.75</v>
      </c>
      <c r="C240" s="93">
        <f t="shared" si="65"/>
        <v>28706.095457658637</v>
      </c>
      <c r="D240" s="23"/>
      <c r="E240" s="24">
        <f t="shared" si="66"/>
        <v>1091323.7644247615</v>
      </c>
      <c r="F240" s="94" t="str">
        <f t="shared" si="51"/>
        <v/>
      </c>
      <c r="G240" s="1">
        <f t="shared" si="59"/>
        <v>9336.0615757535379</v>
      </c>
      <c r="H240" s="4">
        <f t="shared" si="60"/>
        <v>490825.3292039407</v>
      </c>
      <c r="I240" s="1">
        <f t="shared" si="61"/>
        <v>17064.378034801317</v>
      </c>
      <c r="J240" s="3"/>
      <c r="K240" s="10">
        <f t="shared" si="62"/>
        <v>528975.67294324201</v>
      </c>
      <c r="L240" s="1">
        <f t="shared" si="63"/>
        <v>2305.6558471038102</v>
      </c>
      <c r="M240" s="3"/>
      <c r="N240" s="14">
        <f t="shared" si="64"/>
        <v>71522.762277578862</v>
      </c>
      <c r="O240" s="15" t="s">
        <v>11</v>
      </c>
      <c r="P240" t="str">
        <f t="shared" si="52"/>
        <v/>
      </c>
      <c r="Q240" s="19">
        <f t="shared" si="53"/>
        <v>8.9186056345402373E-2</v>
      </c>
      <c r="R240" t="str">
        <f t="shared" si="54"/>
        <v/>
      </c>
      <c r="S240" t="str">
        <f t="shared" si="55"/>
        <v/>
      </c>
      <c r="T240" s="47" t="s">
        <v>8</v>
      </c>
      <c r="U240" t="str">
        <f t="shared" si="56"/>
        <v/>
      </c>
      <c r="V240" s="46" t="s">
        <v>8</v>
      </c>
      <c r="W240" t="str">
        <f t="shared" si="57"/>
        <v/>
      </c>
      <c r="X240" s="46" t="s">
        <v>8</v>
      </c>
      <c r="Y240" t="b">
        <f t="shared" si="58"/>
        <v>1</v>
      </c>
      <c r="Z240" s="49"/>
    </row>
    <row r="241" spans="1:26">
      <c r="A241" s="17">
        <v>1</v>
      </c>
      <c r="B241" s="31">
        <f t="shared" si="67"/>
        <v>44098.75</v>
      </c>
      <c r="C241" s="93">
        <f t="shared" si="65"/>
        <v>28844.65123617975</v>
      </c>
      <c r="D241" s="23"/>
      <c r="E241" s="24">
        <f t="shared" si="66"/>
        <v>1120168.4156609413</v>
      </c>
      <c r="F241" s="94" t="str">
        <f t="shared" si="51"/>
        <v/>
      </c>
      <c r="G241" s="1">
        <f t="shared" si="59"/>
        <v>9114.9048354066981</v>
      </c>
      <c r="H241" s="4">
        <f t="shared" si="60"/>
        <v>499940.23403934739</v>
      </c>
      <c r="I241" s="1">
        <f t="shared" si="61"/>
        <v>17381.273216463775</v>
      </c>
      <c r="J241" s="3"/>
      <c r="K241" s="10">
        <f t="shared" si="62"/>
        <v>546356.94615970575</v>
      </c>
      <c r="L241" s="1">
        <f t="shared" si="63"/>
        <v>2348.47318430936</v>
      </c>
      <c r="M241" s="3"/>
      <c r="N241" s="14">
        <f t="shared" si="64"/>
        <v>73871.235461888224</v>
      </c>
      <c r="O241" s="15" t="s">
        <v>11</v>
      </c>
      <c r="P241" t="str">
        <f t="shared" si="52"/>
        <v/>
      </c>
      <c r="Q241" s="19">
        <f t="shared" si="53"/>
        <v>8.9186056345402373E-2</v>
      </c>
      <c r="R241" t="str">
        <f t="shared" si="54"/>
        <v/>
      </c>
      <c r="S241" t="str">
        <f t="shared" si="55"/>
        <v/>
      </c>
      <c r="T241" s="47" t="s">
        <v>8</v>
      </c>
      <c r="U241" t="str">
        <f t="shared" si="56"/>
        <v/>
      </c>
      <c r="V241" s="46" t="s">
        <v>8</v>
      </c>
      <c r="W241" t="str">
        <f t="shared" si="57"/>
        <v/>
      </c>
      <c r="X241" s="46" t="s">
        <v>8</v>
      </c>
      <c r="Y241" t="b">
        <f t="shared" si="58"/>
        <v>1</v>
      </c>
      <c r="Z241" s="49"/>
    </row>
    <row r="242" spans="1:26">
      <c r="A242" s="17">
        <v>1</v>
      </c>
      <c r="B242" s="31">
        <f t="shared" si="67"/>
        <v>44099.75</v>
      </c>
      <c r="C242" s="93">
        <f t="shared" si="65"/>
        <v>28952.439469954232</v>
      </c>
      <c r="D242" s="23"/>
      <c r="E242" s="24">
        <f t="shared" si="66"/>
        <v>1149120.8551308955</v>
      </c>
      <c r="F242" s="94" t="str">
        <f t="shared" si="51"/>
        <v/>
      </c>
      <c r="G242" s="1">
        <f t="shared" si="59"/>
        <v>8872.5450863534788</v>
      </c>
      <c r="H242" s="4">
        <f t="shared" si="60"/>
        <v>508812.77912570088</v>
      </c>
      <c r="I242" s="1">
        <f t="shared" si="61"/>
        <v>17689.742348914446</v>
      </c>
      <c r="J242" s="3"/>
      <c r="K242" s="10">
        <f t="shared" si="62"/>
        <v>564046.68850862025</v>
      </c>
      <c r="L242" s="1">
        <f t="shared" si="63"/>
        <v>2390.1520346861771</v>
      </c>
      <c r="M242" s="3"/>
      <c r="N242" s="14">
        <f t="shared" si="64"/>
        <v>76261.387496574403</v>
      </c>
      <c r="O242" s="15" t="s">
        <v>11</v>
      </c>
      <c r="P242" t="str">
        <f t="shared" si="52"/>
        <v/>
      </c>
      <c r="Q242" s="19">
        <f t="shared" si="53"/>
        <v>8.9186056345402373E-2</v>
      </c>
      <c r="R242" t="str">
        <f t="shared" si="54"/>
        <v/>
      </c>
      <c r="S242" t="str">
        <f t="shared" si="55"/>
        <v/>
      </c>
      <c r="T242" s="47" t="s">
        <v>8</v>
      </c>
      <c r="U242" t="str">
        <f t="shared" si="56"/>
        <v/>
      </c>
      <c r="V242" s="46" t="s">
        <v>8</v>
      </c>
      <c r="W242" t="str">
        <f t="shared" si="57"/>
        <v/>
      </c>
      <c r="X242" s="46" t="s">
        <v>8</v>
      </c>
      <c r="Y242" t="b">
        <f t="shared" si="58"/>
        <v>1</v>
      </c>
      <c r="Z242" s="49"/>
    </row>
    <row r="243" spans="1:26">
      <c r="A243" s="17">
        <v>1</v>
      </c>
      <c r="B243" s="31">
        <f t="shared" si="67"/>
        <v>44100.75</v>
      </c>
      <c r="C243" s="93">
        <f t="shared" si="65"/>
        <v>29029.170398846501</v>
      </c>
      <c r="D243" s="23"/>
      <c r="E243" s="24">
        <f t="shared" si="66"/>
        <v>1178150.025529742</v>
      </c>
      <c r="F243" s="94" t="str">
        <f t="shared" si="51"/>
        <v/>
      </c>
      <c r="G243" s="1">
        <f t="shared" si="59"/>
        <v>8609.5085610977058</v>
      </c>
      <c r="H243" s="4">
        <f t="shared" si="60"/>
        <v>517422.28768679861</v>
      </c>
      <c r="I243" s="1">
        <f t="shared" si="61"/>
        <v>17989.066568833394</v>
      </c>
      <c r="J243" s="3"/>
      <c r="K243" s="10">
        <f t="shared" si="62"/>
        <v>582035.75507745368</v>
      </c>
      <c r="L243" s="1">
        <f t="shared" si="63"/>
        <v>2430.5952689153082</v>
      </c>
      <c r="M243" s="3"/>
      <c r="N243" s="14">
        <f t="shared" si="64"/>
        <v>78691.982765489709</v>
      </c>
      <c r="O243" s="15" t="s">
        <v>11</v>
      </c>
      <c r="P243" t="str">
        <f t="shared" si="52"/>
        <v/>
      </c>
      <c r="Q243" s="19">
        <f t="shared" si="53"/>
        <v>8.9186056345402373E-2</v>
      </c>
      <c r="R243" t="str">
        <f t="shared" si="54"/>
        <v/>
      </c>
      <c r="S243" t="str">
        <f t="shared" si="55"/>
        <v/>
      </c>
      <c r="T243" s="47" t="s">
        <v>8</v>
      </c>
      <c r="U243" t="str">
        <f t="shared" si="56"/>
        <v/>
      </c>
      <c r="V243" s="46" t="s">
        <v>8</v>
      </c>
      <c r="W243" t="str">
        <f t="shared" si="57"/>
        <v/>
      </c>
      <c r="X243" s="46" t="s">
        <v>8</v>
      </c>
      <c r="Y243" t="b">
        <f t="shared" si="58"/>
        <v>1</v>
      </c>
      <c r="Z243" s="49"/>
    </row>
    <row r="244" spans="1:26">
      <c r="A244" s="17">
        <v>1</v>
      </c>
      <c r="B244" s="31">
        <f t="shared" si="67"/>
        <v>44101.75</v>
      </c>
      <c r="C244" s="93">
        <f t="shared" si="65"/>
        <v>29074.698456450598</v>
      </c>
      <c r="D244" s="23"/>
      <c r="E244" s="24">
        <f t="shared" si="66"/>
        <v>1207224.7239861926</v>
      </c>
      <c r="F244" s="94" t="str">
        <f t="shared" si="51"/>
        <v/>
      </c>
      <c r="G244" s="1">
        <f t="shared" si="59"/>
        <v>8326.4402325264964</v>
      </c>
      <c r="H244" s="4">
        <f t="shared" si="60"/>
        <v>525748.72791932512</v>
      </c>
      <c r="I244" s="1">
        <f t="shared" si="61"/>
        <v>18278.549436480949</v>
      </c>
      <c r="J244" s="3"/>
      <c r="K244" s="10">
        <f t="shared" si="62"/>
        <v>600314.30451393465</v>
      </c>
      <c r="L244" s="1">
        <f t="shared" si="63"/>
        <v>2469.7087874430131</v>
      </c>
      <c r="M244" s="3"/>
      <c r="N244" s="14">
        <f t="shared" si="64"/>
        <v>81161.691552932723</v>
      </c>
      <c r="O244" s="15" t="s">
        <v>11</v>
      </c>
      <c r="P244" t="str">
        <f t="shared" si="52"/>
        <v/>
      </c>
      <c r="Q244" s="19">
        <f t="shared" si="53"/>
        <v>8.9186056345402373E-2</v>
      </c>
      <c r="R244" t="str">
        <f t="shared" si="54"/>
        <v/>
      </c>
      <c r="S244" t="str">
        <f t="shared" si="55"/>
        <v/>
      </c>
      <c r="T244" s="47" t="s">
        <v>8</v>
      </c>
      <c r="U244" t="str">
        <f t="shared" si="56"/>
        <v/>
      </c>
      <c r="V244" s="46" t="s">
        <v>8</v>
      </c>
      <c r="W244" t="str">
        <f t="shared" si="57"/>
        <v/>
      </c>
      <c r="X244" s="46" t="s">
        <v>8</v>
      </c>
      <c r="Y244" t="b">
        <f t="shared" si="58"/>
        <v>1</v>
      </c>
      <c r="Z244" s="49"/>
    </row>
    <row r="245" spans="1:26">
      <c r="A245" s="17">
        <v>1</v>
      </c>
      <c r="B245" s="31">
        <f t="shared" si="67"/>
        <v>44102.75</v>
      </c>
      <c r="C245" s="93">
        <f t="shared" si="65"/>
        <v>29089.022950548446</v>
      </c>
      <c r="D245" s="23"/>
      <c r="E245" s="24">
        <f t="shared" si="66"/>
        <v>1236313.7469367411</v>
      </c>
      <c r="F245" s="94" t="str">
        <f t="shared" si="51"/>
        <v/>
      </c>
      <c r="G245" s="1">
        <f t="shared" si="59"/>
        <v>8024.0999604483914</v>
      </c>
      <c r="H245" s="4">
        <f t="shared" si="60"/>
        <v>533772.82787977345</v>
      </c>
      <c r="I245" s="1">
        <f t="shared" si="61"/>
        <v>18557.520929937087</v>
      </c>
      <c r="J245" s="3"/>
      <c r="K245" s="10">
        <f t="shared" si="62"/>
        <v>618871.82544387178</v>
      </c>
      <c r="L245" s="1">
        <f t="shared" si="63"/>
        <v>2507.4020601629832</v>
      </c>
      <c r="M245" s="3"/>
      <c r="N245" s="14">
        <f t="shared" si="64"/>
        <v>83669.093613095712</v>
      </c>
      <c r="O245" s="15" t="s">
        <v>11</v>
      </c>
      <c r="P245" t="str">
        <f t="shared" si="52"/>
        <v/>
      </c>
      <c r="Q245" s="19">
        <f t="shared" si="53"/>
        <v>8.9186056345402373E-2</v>
      </c>
      <c r="R245" t="str">
        <f t="shared" si="54"/>
        <v/>
      </c>
      <c r="S245" t="str">
        <f t="shared" si="55"/>
        <v/>
      </c>
      <c r="T245" s="47" t="s">
        <v>8</v>
      </c>
      <c r="U245" t="str">
        <f t="shared" si="56"/>
        <v/>
      </c>
      <c r="V245" s="46" t="s">
        <v>8</v>
      </c>
      <c r="W245" t="str">
        <f t="shared" si="57"/>
        <v/>
      </c>
      <c r="X245" s="46" t="s">
        <v>8</v>
      </c>
      <c r="Y245" t="b">
        <f t="shared" si="58"/>
        <v>1</v>
      </c>
      <c r="Z245" s="49"/>
    </row>
    <row r="246" spans="1:26">
      <c r="A246" s="17">
        <v>1</v>
      </c>
      <c r="B246" s="31">
        <f t="shared" si="67"/>
        <v>44103.75</v>
      </c>
      <c r="C246" s="93">
        <f t="shared" si="65"/>
        <v>29072.287272235146</v>
      </c>
      <c r="D246" s="23"/>
      <c r="E246" s="24">
        <f t="shared" si="66"/>
        <v>1265386.0342089762</v>
      </c>
      <c r="F246" s="94" t="str">
        <f t="shared" si="51"/>
        <v/>
      </c>
      <c r="G246" s="1">
        <f t="shared" si="59"/>
        <v>7703.3573689563864</v>
      </c>
      <c r="H246" s="4">
        <f t="shared" si="60"/>
        <v>541476.18524872989</v>
      </c>
      <c r="I246" s="1">
        <f t="shared" si="61"/>
        <v>18825.341261243637</v>
      </c>
      <c r="J246" s="3"/>
      <c r="K246" s="10">
        <f t="shared" si="62"/>
        <v>637697.16670511547</v>
      </c>
      <c r="L246" s="1">
        <f t="shared" si="63"/>
        <v>2543.5886420349316</v>
      </c>
      <c r="M246" s="3"/>
      <c r="N246" s="14">
        <f t="shared" si="64"/>
        <v>86212.68225513064</v>
      </c>
      <c r="O246" s="15" t="s">
        <v>11</v>
      </c>
      <c r="P246" t="str">
        <f t="shared" si="52"/>
        <v/>
      </c>
      <c r="Q246" s="19">
        <f t="shared" si="53"/>
        <v>8.9186056345402373E-2</v>
      </c>
      <c r="R246" t="str">
        <f t="shared" si="54"/>
        <v/>
      </c>
      <c r="S246" t="str">
        <f t="shared" si="55"/>
        <v/>
      </c>
      <c r="T246" s="47" t="s">
        <v>8</v>
      </c>
      <c r="U246" t="str">
        <f t="shared" si="56"/>
        <v/>
      </c>
      <c r="V246" s="46" t="s">
        <v>8</v>
      </c>
      <c r="W246" t="str">
        <f t="shared" si="57"/>
        <v/>
      </c>
      <c r="X246" s="46" t="s">
        <v>8</v>
      </c>
      <c r="Y246" t="b">
        <f t="shared" si="58"/>
        <v>1</v>
      </c>
      <c r="Z246" s="49"/>
    </row>
    <row r="247" spans="1:26">
      <c r="A247" s="17">
        <v>1</v>
      </c>
      <c r="B247" s="31">
        <f t="shared" si="67"/>
        <v>44104.75</v>
      </c>
      <c r="C247" s="93">
        <f t="shared" si="65"/>
        <v>29024.776652718661</v>
      </c>
      <c r="D247" s="23"/>
      <c r="E247" s="24">
        <f t="shared" si="66"/>
        <v>1294410.8108616949</v>
      </c>
      <c r="F247" s="94" t="str">
        <f t="shared" si="51"/>
        <v/>
      </c>
      <c r="G247" s="1">
        <f t="shared" si="59"/>
        <v>7365.1855210935146</v>
      </c>
      <c r="H247" s="4">
        <f t="shared" si="60"/>
        <v>548841.37076982344</v>
      </c>
      <c r="I247" s="1">
        <f t="shared" si="61"/>
        <v>19081.404472635408</v>
      </c>
      <c r="J247" s="3"/>
      <c r="K247" s="10">
        <f t="shared" si="62"/>
        <v>656778.57117775083</v>
      </c>
      <c r="L247" s="1">
        <f t="shared" si="63"/>
        <v>2578.1866589898755</v>
      </c>
      <c r="M247" s="3"/>
      <c r="N247" s="14">
        <f t="shared" si="64"/>
        <v>88790.86891412051</v>
      </c>
      <c r="O247" s="15" t="s">
        <v>11</v>
      </c>
      <c r="P247" t="str">
        <f t="shared" si="52"/>
        <v/>
      </c>
      <c r="Q247" s="19">
        <f t="shared" si="53"/>
        <v>8.9186056345402373E-2</v>
      </c>
      <c r="R247" t="str">
        <f t="shared" si="54"/>
        <v/>
      </c>
      <c r="S247" t="str">
        <f t="shared" si="55"/>
        <v/>
      </c>
      <c r="T247" s="47" t="s">
        <v>8</v>
      </c>
      <c r="U247" t="str">
        <f t="shared" si="56"/>
        <v/>
      </c>
      <c r="V247" s="46" t="s">
        <v>8</v>
      </c>
      <c r="W247" t="str">
        <f t="shared" si="57"/>
        <v/>
      </c>
      <c r="X247" s="46" t="s">
        <v>8</v>
      </c>
      <c r="Y247" t="b">
        <f t="shared" si="58"/>
        <v>1</v>
      </c>
      <c r="Z247" s="49"/>
    </row>
    <row r="248" spans="1:26">
      <c r="A248" s="17">
        <v>1</v>
      </c>
      <c r="B248" s="31">
        <f t="shared" si="67"/>
        <v>44105.75</v>
      </c>
      <c r="C248" s="93">
        <f t="shared" si="65"/>
        <v>28946.914512207266</v>
      </c>
      <c r="D248" s="23"/>
      <c r="E248" s="24">
        <f t="shared" si="66"/>
        <v>1323357.7253739021</v>
      </c>
      <c r="F248" s="94" t="str">
        <f t="shared" si="51"/>
        <v/>
      </c>
      <c r="G248" s="1">
        <f t="shared" si="59"/>
        <v>7010.6534792005486</v>
      </c>
      <c r="H248" s="4">
        <f t="shared" si="60"/>
        <v>555852.02424902399</v>
      </c>
      <c r="I248" s="1">
        <f t="shared" si="61"/>
        <v>19325.141774119224</v>
      </c>
      <c r="J248" s="3"/>
      <c r="K248" s="10">
        <f t="shared" si="62"/>
        <v>676103.71295187005</v>
      </c>
      <c r="L248" s="1">
        <f t="shared" si="63"/>
        <v>2611.1192588875897</v>
      </c>
      <c r="M248" s="3"/>
      <c r="N248" s="14">
        <f t="shared" si="64"/>
        <v>91401.988173008096</v>
      </c>
      <c r="O248" s="15" t="s">
        <v>11</v>
      </c>
      <c r="P248" t="str">
        <f t="shared" si="52"/>
        <v/>
      </c>
      <c r="Q248" s="19">
        <f t="shared" si="53"/>
        <v>8.9186056345402373E-2</v>
      </c>
      <c r="R248" t="str">
        <f t="shared" si="54"/>
        <v/>
      </c>
      <c r="S248" t="str">
        <f t="shared" si="55"/>
        <v/>
      </c>
      <c r="T248" s="47" t="s">
        <v>8</v>
      </c>
      <c r="U248" t="str">
        <f t="shared" si="56"/>
        <v/>
      </c>
      <c r="V248" s="46" t="s">
        <v>8</v>
      </c>
      <c r="W248" t="str">
        <f t="shared" si="57"/>
        <v/>
      </c>
      <c r="X248" s="46" t="s">
        <v>8</v>
      </c>
      <c r="Y248" t="b">
        <f t="shared" si="58"/>
        <v>1</v>
      </c>
      <c r="Z248" s="49"/>
    </row>
    <row r="249" spans="1:26">
      <c r="A249" s="17">
        <v>1</v>
      </c>
      <c r="B249" s="31">
        <f t="shared" si="67"/>
        <v>44106.75</v>
      </c>
      <c r="C249" s="93">
        <f t="shared" si="65"/>
        <v>28839.257469432894</v>
      </c>
      <c r="D249" s="23"/>
      <c r="E249" s="24">
        <f t="shared" si="66"/>
        <v>1352196.982843335</v>
      </c>
      <c r="F249" s="94" t="str">
        <f t="shared" si="51"/>
        <v/>
      </c>
      <c r="G249" s="1">
        <f t="shared" si="59"/>
        <v>6640.9178592092421</v>
      </c>
      <c r="H249" s="4">
        <f t="shared" si="60"/>
        <v>562492.94210823323</v>
      </c>
      <c r="I249" s="1">
        <f t="shared" si="61"/>
        <v>19556.024587423512</v>
      </c>
      <c r="J249" s="3"/>
      <c r="K249" s="10">
        <f t="shared" si="62"/>
        <v>695659.73753929359</v>
      </c>
      <c r="L249" s="1">
        <f t="shared" si="63"/>
        <v>2642.3150228002951</v>
      </c>
      <c r="M249" s="3"/>
      <c r="N249" s="14">
        <f t="shared" si="64"/>
        <v>94044.303195808388</v>
      </c>
      <c r="O249" s="15" t="s">
        <v>11</v>
      </c>
      <c r="P249" t="str">
        <f t="shared" si="52"/>
        <v/>
      </c>
      <c r="Q249" s="19">
        <f t="shared" si="53"/>
        <v>8.9186056345402373E-2</v>
      </c>
      <c r="R249" t="str">
        <f t="shared" si="54"/>
        <v/>
      </c>
      <c r="S249" t="str">
        <f t="shared" si="55"/>
        <v/>
      </c>
      <c r="T249" s="47" t="s">
        <v>8</v>
      </c>
      <c r="U249" t="str">
        <f t="shared" si="56"/>
        <v/>
      </c>
      <c r="V249" s="46" t="s">
        <v>8</v>
      </c>
      <c r="W249" t="str">
        <f t="shared" si="57"/>
        <v/>
      </c>
      <c r="X249" s="46" t="s">
        <v>8</v>
      </c>
      <c r="Y249" t="b">
        <f t="shared" si="58"/>
        <v>1</v>
      </c>
      <c r="Z249" s="49"/>
    </row>
    <row r="250" spans="1:26">
      <c r="A250" s="17">
        <v>1</v>
      </c>
      <c r="B250" s="31">
        <f t="shared" si="67"/>
        <v>44107.75</v>
      </c>
      <c r="C250" s="93">
        <f t="shared" si="65"/>
        <v>28702.489102672087</v>
      </c>
      <c r="D250" s="23"/>
      <c r="E250" s="24">
        <f t="shared" si="66"/>
        <v>1380899.4719460071</v>
      </c>
      <c r="F250" s="94" t="str">
        <f t="shared" si="51"/>
        <v/>
      </c>
      <c r="G250" s="1">
        <f t="shared" si="59"/>
        <v>6257.2135044772749</v>
      </c>
      <c r="H250" s="4">
        <f t="shared" si="60"/>
        <v>568750.15561271051</v>
      </c>
      <c r="I250" s="1">
        <f t="shared" si="61"/>
        <v>19773.567265707949</v>
      </c>
      <c r="J250" s="3"/>
      <c r="K250" s="10">
        <f t="shared" si="62"/>
        <v>715433.30480500159</v>
      </c>
      <c r="L250" s="1">
        <f t="shared" si="63"/>
        <v>2671.7083324866021</v>
      </c>
      <c r="M250" s="3"/>
      <c r="N250" s="14">
        <f t="shared" si="64"/>
        <v>96716.011528294985</v>
      </c>
      <c r="O250" s="15" t="s">
        <v>11</v>
      </c>
      <c r="P250" t="str">
        <f t="shared" si="52"/>
        <v/>
      </c>
      <c r="Q250" s="19">
        <f t="shared" si="53"/>
        <v>8.9186056345402373E-2</v>
      </c>
      <c r="R250" t="str">
        <f t="shared" si="54"/>
        <v/>
      </c>
      <c r="S250" t="str">
        <f t="shared" si="55"/>
        <v/>
      </c>
      <c r="T250" s="47" t="s">
        <v>8</v>
      </c>
      <c r="U250" t="str">
        <f t="shared" si="56"/>
        <v/>
      </c>
      <c r="V250" s="46" t="s">
        <v>8</v>
      </c>
      <c r="W250" t="str">
        <f t="shared" si="57"/>
        <v/>
      </c>
      <c r="X250" s="46" t="s">
        <v>8</v>
      </c>
      <c r="Y250" t="b">
        <f t="shared" si="58"/>
        <v>1</v>
      </c>
      <c r="Z250" s="49"/>
    </row>
    <row r="251" spans="1:26">
      <c r="A251" s="17">
        <v>1</v>
      </c>
      <c r="B251" s="31">
        <f t="shared" si="67"/>
        <v>44108.75</v>
      </c>
      <c r="C251" s="93">
        <f t="shared" si="65"/>
        <v>28537.412572960369</v>
      </c>
      <c r="D251" s="23"/>
      <c r="E251" s="24">
        <f t="shared" si="66"/>
        <v>1409436.8845189675</v>
      </c>
      <c r="F251" s="94" t="str">
        <f t="shared" si="51"/>
        <v/>
      </c>
      <c r="G251" s="1">
        <f t="shared" si="59"/>
        <v>5860.8434190960152</v>
      </c>
      <c r="H251" s="4">
        <f t="shared" si="60"/>
        <v>574610.99903180648</v>
      </c>
      <c r="I251" s="1">
        <f t="shared" si="61"/>
        <v>19977.329463287355</v>
      </c>
      <c r="J251" s="3"/>
      <c r="K251" s="10">
        <f t="shared" si="62"/>
        <v>735410.63426828897</v>
      </c>
      <c r="L251" s="1">
        <f t="shared" si="63"/>
        <v>2699.2396905770961</v>
      </c>
      <c r="M251" s="3"/>
      <c r="N251" s="14">
        <f t="shared" si="64"/>
        <v>99415.251218872087</v>
      </c>
      <c r="O251" s="15" t="s">
        <v>11</v>
      </c>
      <c r="P251" t="str">
        <f t="shared" si="52"/>
        <v/>
      </c>
      <c r="Q251" s="19">
        <f t="shared" si="53"/>
        <v>8.9186056345402373E-2</v>
      </c>
      <c r="R251" t="str">
        <f t="shared" si="54"/>
        <v/>
      </c>
      <c r="S251" t="str">
        <f t="shared" si="55"/>
        <v/>
      </c>
      <c r="T251" s="47" t="s">
        <v>8</v>
      </c>
      <c r="U251" t="str">
        <f t="shared" si="56"/>
        <v/>
      </c>
      <c r="V251" s="46" t="s">
        <v>8</v>
      </c>
      <c r="W251" t="str">
        <f t="shared" si="57"/>
        <v/>
      </c>
      <c r="X251" s="46" t="s">
        <v>8</v>
      </c>
      <c r="Y251" t="b">
        <f t="shared" si="58"/>
        <v>1</v>
      </c>
      <c r="Z251" s="49"/>
    </row>
    <row r="252" spans="1:26">
      <c r="A252" s="17">
        <v>1</v>
      </c>
      <c r="B252" s="31">
        <f t="shared" si="67"/>
        <v>44109.75</v>
      </c>
      <c r="C252" s="93">
        <f t="shared" si="65"/>
        <v>28344.942237173207</v>
      </c>
      <c r="D252" s="23"/>
      <c r="E252" s="24">
        <f t="shared" si="66"/>
        <v>1437781.8267561407</v>
      </c>
      <c r="F252" s="94" t="str">
        <f t="shared" si="51"/>
        <v/>
      </c>
      <c r="G252" s="1">
        <f t="shared" si="59"/>
        <v>5453.1681115999208</v>
      </c>
      <c r="H252" s="4">
        <f t="shared" si="60"/>
        <v>580064.16714340635</v>
      </c>
      <c r="I252" s="1">
        <f t="shared" si="61"/>
        <v>20166.918134871576</v>
      </c>
      <c r="J252" s="3"/>
      <c r="K252" s="10">
        <f t="shared" si="62"/>
        <v>755577.55240316049</v>
      </c>
      <c r="L252" s="1">
        <f t="shared" si="63"/>
        <v>2724.8559907019135</v>
      </c>
      <c r="M252" s="3"/>
      <c r="N252" s="14">
        <f t="shared" si="64"/>
        <v>102140.10720957399</v>
      </c>
      <c r="O252" s="15" t="s">
        <v>11</v>
      </c>
      <c r="P252" t="str">
        <f t="shared" si="52"/>
        <v/>
      </c>
      <c r="Q252" s="19">
        <f t="shared" si="53"/>
        <v>8.9186056345402373E-2</v>
      </c>
      <c r="R252" t="str">
        <f t="shared" si="54"/>
        <v/>
      </c>
      <c r="S252" t="str">
        <f t="shared" si="55"/>
        <v/>
      </c>
      <c r="T252" s="47" t="s">
        <v>8</v>
      </c>
      <c r="U252" t="str">
        <f t="shared" si="56"/>
        <v/>
      </c>
      <c r="V252" s="46" t="s">
        <v>8</v>
      </c>
      <c r="W252" t="str">
        <f t="shared" si="57"/>
        <v/>
      </c>
      <c r="X252" s="46" t="s">
        <v>8</v>
      </c>
      <c r="Y252" t="b">
        <f t="shared" si="58"/>
        <v>1</v>
      </c>
      <c r="Z252" s="49"/>
    </row>
    <row r="253" spans="1:26">
      <c r="A253" s="17">
        <v>1</v>
      </c>
      <c r="B253" s="31">
        <f t="shared" si="67"/>
        <v>44110.75</v>
      </c>
      <c r="C253" s="93">
        <f t="shared" si="65"/>
        <v>28126.094392301748</v>
      </c>
      <c r="D253" s="23"/>
      <c r="E253" s="24">
        <f t="shared" si="66"/>
        <v>1465907.9211484424</v>
      </c>
      <c r="F253" s="94" t="str">
        <f t="shared" si="51"/>
        <v/>
      </c>
      <c r="G253" s="1">
        <f t="shared" si="59"/>
        <v>5035.5945074384435</v>
      </c>
      <c r="H253" s="4">
        <f t="shared" si="60"/>
        <v>585099.76165084483</v>
      </c>
      <c r="I253" s="1">
        <f t="shared" si="61"/>
        <v>20341.989149328525</v>
      </c>
      <c r="J253" s="3"/>
      <c r="K253" s="10">
        <f t="shared" si="62"/>
        <v>775919.54155248904</v>
      </c>
      <c r="L253" s="1">
        <f t="shared" si="63"/>
        <v>2748.5107355345608</v>
      </c>
      <c r="M253" s="3"/>
      <c r="N253" s="14">
        <f t="shared" si="64"/>
        <v>104888.61794510856</v>
      </c>
      <c r="O253" s="15" t="s">
        <v>11</v>
      </c>
      <c r="P253" t="str">
        <f t="shared" si="52"/>
        <v/>
      </c>
      <c r="Q253" s="19">
        <f t="shared" si="53"/>
        <v>8.9186056345402373E-2</v>
      </c>
      <c r="R253" t="str">
        <f t="shared" si="54"/>
        <v/>
      </c>
      <c r="S253" t="str">
        <f t="shared" si="55"/>
        <v/>
      </c>
      <c r="T253" s="47" t="s">
        <v>8</v>
      </c>
      <c r="U253" t="str">
        <f t="shared" si="56"/>
        <v/>
      </c>
      <c r="V253" s="46" t="s">
        <v>8</v>
      </c>
      <c r="W253" t="str">
        <f t="shared" si="57"/>
        <v/>
      </c>
      <c r="X253" s="46" t="s">
        <v>8</v>
      </c>
      <c r="Y253" t="b">
        <f t="shared" si="58"/>
        <v>1</v>
      </c>
      <c r="Z253" s="49"/>
    </row>
    <row r="254" spans="1:26">
      <c r="A254" s="17">
        <v>1</v>
      </c>
      <c r="B254" s="31">
        <f t="shared" si="67"/>
        <v>44111.75</v>
      </c>
      <c r="C254" s="93">
        <f t="shared" si="65"/>
        <v>27881.977302436251</v>
      </c>
      <c r="D254" s="23"/>
      <c r="E254" s="24">
        <f t="shared" si="66"/>
        <v>1493789.8984508787</v>
      </c>
      <c r="F254" s="94" t="str">
        <f t="shared" si="51"/>
        <v/>
      </c>
      <c r="G254" s="1">
        <f t="shared" si="59"/>
        <v>4609.5645923341954</v>
      </c>
      <c r="H254" s="4">
        <f t="shared" si="60"/>
        <v>589709.32624317904</v>
      </c>
      <c r="I254" s="1">
        <f t="shared" si="61"/>
        <v>20502.248508614244</v>
      </c>
      <c r="J254" s="3"/>
      <c r="K254" s="10">
        <f t="shared" si="62"/>
        <v>796421.7900611033</v>
      </c>
      <c r="L254" s="1">
        <f t="shared" si="63"/>
        <v>2770.1642014878266</v>
      </c>
      <c r="M254" s="3"/>
      <c r="N254" s="14">
        <f t="shared" si="64"/>
        <v>107658.78214659639</v>
      </c>
      <c r="O254" s="15" t="s">
        <v>11</v>
      </c>
      <c r="P254" t="str">
        <f t="shared" si="52"/>
        <v/>
      </c>
      <c r="Q254" s="19">
        <f t="shared" si="53"/>
        <v>8.9186056345402373E-2</v>
      </c>
      <c r="R254" t="str">
        <f t="shared" si="54"/>
        <v/>
      </c>
      <c r="S254" t="str">
        <f t="shared" si="55"/>
        <v/>
      </c>
      <c r="T254" s="47" t="s">
        <v>8</v>
      </c>
      <c r="U254" t="str">
        <f t="shared" si="56"/>
        <v/>
      </c>
      <c r="V254" s="46" t="s">
        <v>8</v>
      </c>
      <c r="W254" t="str">
        <f t="shared" si="57"/>
        <v/>
      </c>
      <c r="X254" s="46" t="s">
        <v>8</v>
      </c>
      <c r="Y254" t="b">
        <f t="shared" si="58"/>
        <v>1</v>
      </c>
      <c r="Z254" s="49"/>
    </row>
    <row r="255" spans="1:26">
      <c r="A255" s="17">
        <v>1</v>
      </c>
      <c r="B255" s="31">
        <f t="shared" si="67"/>
        <v>44112.75</v>
      </c>
      <c r="C255" s="93">
        <f t="shared" si="65"/>
        <v>27613.780666471692</v>
      </c>
      <c r="D255" s="23"/>
      <c r="E255" s="24">
        <f t="shared" si="66"/>
        <v>1521403.6791173504</v>
      </c>
      <c r="F255" s="94" t="str">
        <f t="shared" si="51"/>
        <v/>
      </c>
      <c r="G255" s="1">
        <f t="shared" si="59"/>
        <v>4176.5439487580461</v>
      </c>
      <c r="H255" s="4">
        <f t="shared" si="60"/>
        <v>593885.87019193708</v>
      </c>
      <c r="I255" s="1">
        <f t="shared" si="61"/>
        <v>20647.453168154047</v>
      </c>
      <c r="J255" s="3"/>
      <c r="K255" s="10">
        <f t="shared" si="62"/>
        <v>817069.24322925729</v>
      </c>
      <c r="L255" s="1">
        <f t="shared" si="63"/>
        <v>2789.7835495596919</v>
      </c>
      <c r="M255" s="3"/>
      <c r="N255" s="14">
        <f t="shared" si="64"/>
        <v>110448.56569615609</v>
      </c>
      <c r="O255" s="15" t="s">
        <v>11</v>
      </c>
      <c r="P255" t="str">
        <f t="shared" si="52"/>
        <v/>
      </c>
      <c r="Q255" s="19">
        <f t="shared" si="53"/>
        <v>8.9186056345402373E-2</v>
      </c>
      <c r="R255" t="str">
        <f t="shared" si="54"/>
        <v/>
      </c>
      <c r="S255" t="str">
        <f t="shared" si="55"/>
        <v/>
      </c>
      <c r="T255" s="47" t="s">
        <v>8</v>
      </c>
      <c r="U255" t="str">
        <f t="shared" si="56"/>
        <v/>
      </c>
      <c r="V255" s="46" t="s">
        <v>8</v>
      </c>
      <c r="W255" t="str">
        <f t="shared" si="57"/>
        <v/>
      </c>
      <c r="X255" s="46" t="s">
        <v>8</v>
      </c>
      <c r="Y255" t="b">
        <f t="shared" si="58"/>
        <v>1</v>
      </c>
      <c r="Z255" s="49"/>
    </row>
    <row r="256" spans="1:26">
      <c r="A256" s="17">
        <v>1</v>
      </c>
      <c r="B256" s="31">
        <f t="shared" si="67"/>
        <v>44113.75</v>
      </c>
      <c r="C256" s="93">
        <f t="shared" si="65"/>
        <v>27322.76468738867</v>
      </c>
      <c r="D256" s="23"/>
      <c r="E256" s="24">
        <f t="shared" si="66"/>
        <v>1548726.443804739</v>
      </c>
      <c r="F256" s="94" t="str">
        <f t="shared" si="51"/>
        <v/>
      </c>
      <c r="G256" s="1">
        <f t="shared" si="59"/>
        <v>3738.01034433517</v>
      </c>
      <c r="H256" s="4">
        <f t="shared" si="60"/>
        <v>597623.88053627231</v>
      </c>
      <c r="I256" s="1">
        <f t="shared" si="61"/>
        <v>20777.411460480133</v>
      </c>
      <c r="J256" s="3"/>
      <c r="K256" s="10">
        <f t="shared" si="62"/>
        <v>837846.65468973748</v>
      </c>
      <c r="L256" s="1">
        <f t="shared" si="63"/>
        <v>2807.3428825731885</v>
      </c>
      <c r="M256" s="3"/>
      <c r="N256" s="14">
        <f t="shared" si="64"/>
        <v>113255.90857872927</v>
      </c>
      <c r="O256" s="15" t="s">
        <v>11</v>
      </c>
      <c r="P256" t="str">
        <f t="shared" si="52"/>
        <v/>
      </c>
      <c r="Q256" s="19">
        <f t="shared" si="53"/>
        <v>8.9186056345402373E-2</v>
      </c>
      <c r="R256" t="str">
        <f t="shared" si="54"/>
        <v/>
      </c>
      <c r="S256" t="str">
        <f t="shared" si="55"/>
        <v/>
      </c>
      <c r="T256" s="47" t="s">
        <v>8</v>
      </c>
      <c r="U256" t="str">
        <f t="shared" si="56"/>
        <v/>
      </c>
      <c r="V256" s="46" t="s">
        <v>8</v>
      </c>
      <c r="W256" t="str">
        <f t="shared" si="57"/>
        <v/>
      </c>
      <c r="X256" s="46" t="s">
        <v>8</v>
      </c>
      <c r="Y256" t="b">
        <f t="shared" si="58"/>
        <v>1</v>
      </c>
      <c r="Z256" s="49"/>
    </row>
    <row r="257" spans="1:26">
      <c r="A257" s="17">
        <v>1</v>
      </c>
      <c r="B257" s="31">
        <f t="shared" si="67"/>
        <v>44114.75</v>
      </c>
      <c r="C257" s="93">
        <f t="shared" si="65"/>
        <v>27010.248903280124</v>
      </c>
      <c r="D257" s="23"/>
      <c r="E257" s="24">
        <f t="shared" si="66"/>
        <v>1575736.6927080192</v>
      </c>
      <c r="F257" s="94" t="str">
        <f t="shared" si="51"/>
        <v/>
      </c>
      <c r="G257" s="1">
        <f t="shared" si="59"/>
        <v>3295.4425242918528</v>
      </c>
      <c r="H257" s="4">
        <f t="shared" si="60"/>
        <v>600919.32306056411</v>
      </c>
      <c r="I257" s="1">
        <f t="shared" si="61"/>
        <v>20891.983129219563</v>
      </c>
      <c r="J257" s="3"/>
      <c r="K257" s="10">
        <f t="shared" si="62"/>
        <v>858738.6378189571</v>
      </c>
      <c r="L257" s="1">
        <f t="shared" si="63"/>
        <v>2822.8232497686859</v>
      </c>
      <c r="M257" s="3"/>
      <c r="N257" s="14">
        <f t="shared" si="64"/>
        <v>116078.73182849796</v>
      </c>
      <c r="O257" s="15" t="s">
        <v>11</v>
      </c>
      <c r="P257" t="str">
        <f t="shared" si="52"/>
        <v/>
      </c>
      <c r="Q257" s="19">
        <f t="shared" si="53"/>
        <v>8.9186056345402373E-2</v>
      </c>
      <c r="R257" t="str">
        <f t="shared" si="54"/>
        <v/>
      </c>
      <c r="S257" t="str">
        <f t="shared" si="55"/>
        <v/>
      </c>
      <c r="T257" s="47" t="s">
        <v>8</v>
      </c>
      <c r="U257" t="str">
        <f t="shared" si="56"/>
        <v/>
      </c>
      <c r="V257" s="46" t="s">
        <v>8</v>
      </c>
      <c r="W257" t="str">
        <f t="shared" si="57"/>
        <v/>
      </c>
      <c r="X257" s="46" t="s">
        <v>8</v>
      </c>
      <c r="Y257" t="b">
        <f t="shared" si="58"/>
        <v>1</v>
      </c>
      <c r="Z257" s="49"/>
    </row>
    <row r="258" spans="1:26">
      <c r="A258" s="17">
        <v>1</v>
      </c>
      <c r="B258" s="31">
        <f t="shared" si="67"/>
        <v>44115.75</v>
      </c>
      <c r="C258" s="93">
        <f t="shared" si="65"/>
        <v>26677.600936243543</v>
      </c>
      <c r="D258" s="23"/>
      <c r="E258" s="24">
        <f t="shared" si="66"/>
        <v>1602414.2936442627</v>
      </c>
      <c r="F258" s="94" t="str">
        <f t="shared" si="51"/>
        <v/>
      </c>
      <c r="G258" s="1">
        <f t="shared" si="59"/>
        <v>2850.3093503886275</v>
      </c>
      <c r="H258" s="4">
        <f t="shared" si="60"/>
        <v>603769.6324109527</v>
      </c>
      <c r="I258" s="1">
        <f t="shared" si="61"/>
        <v>20991.078985478747</v>
      </c>
      <c r="J258" s="3"/>
      <c r="K258" s="10">
        <f t="shared" si="62"/>
        <v>879729.71680443583</v>
      </c>
      <c r="L258" s="1">
        <f t="shared" si="63"/>
        <v>2836.2126003762369</v>
      </c>
      <c r="M258" s="3"/>
      <c r="N258" s="14">
        <f t="shared" si="64"/>
        <v>118914.94442887419</v>
      </c>
      <c r="O258" s="15" t="s">
        <v>11</v>
      </c>
      <c r="P258" t="str">
        <f t="shared" si="52"/>
        <v/>
      </c>
      <c r="Q258" s="19">
        <f t="shared" si="53"/>
        <v>8.9186056345402373E-2</v>
      </c>
      <c r="R258" t="str">
        <f t="shared" si="54"/>
        <v/>
      </c>
      <c r="S258" t="str">
        <f t="shared" si="55"/>
        <v/>
      </c>
      <c r="T258" s="47" t="s">
        <v>8</v>
      </c>
      <c r="U258" t="str">
        <f t="shared" si="56"/>
        <v/>
      </c>
      <c r="V258" s="46" t="s">
        <v>8</v>
      </c>
      <c r="W258" t="str">
        <f t="shared" si="57"/>
        <v/>
      </c>
      <c r="X258" s="46" t="s">
        <v>8</v>
      </c>
      <c r="Y258" t="b">
        <f t="shared" si="58"/>
        <v>1</v>
      </c>
      <c r="Z258" s="49"/>
    </row>
    <row r="259" spans="1:26">
      <c r="A259" s="17">
        <v>1</v>
      </c>
      <c r="B259" s="31">
        <f t="shared" si="67"/>
        <v>44116.75</v>
      </c>
      <c r="C259" s="93">
        <f t="shared" si="65"/>
        <v>26326.225308170309</v>
      </c>
      <c r="D259" s="23"/>
      <c r="E259" s="24">
        <f t="shared" si="66"/>
        <v>1628740.518952433</v>
      </c>
      <c r="F259" s="94" t="str">
        <f t="shared" si="51"/>
        <v/>
      </c>
      <c r="G259" s="1">
        <f t="shared" si="59"/>
        <v>2404.0594165648795</v>
      </c>
      <c r="H259" s="4">
        <f t="shared" si="60"/>
        <v>606173.69182751758</v>
      </c>
      <c r="I259" s="1">
        <f t="shared" si="61"/>
        <v>21074.660203198138</v>
      </c>
      <c r="J259" s="3"/>
      <c r="K259" s="10">
        <f t="shared" si="62"/>
        <v>900804.37700763391</v>
      </c>
      <c r="L259" s="1">
        <f t="shared" si="63"/>
        <v>2847.5056884073247</v>
      </c>
      <c r="M259" s="3"/>
      <c r="N259" s="14">
        <f t="shared" si="64"/>
        <v>121762.45011728152</v>
      </c>
      <c r="O259" s="15" t="s">
        <v>11</v>
      </c>
      <c r="P259" t="str">
        <f t="shared" si="52"/>
        <v/>
      </c>
      <c r="Q259" s="19">
        <f t="shared" si="53"/>
        <v>8.9186056345402373E-2</v>
      </c>
      <c r="R259" t="str">
        <f t="shared" si="54"/>
        <v/>
      </c>
      <c r="S259" t="str">
        <f t="shared" si="55"/>
        <v/>
      </c>
      <c r="T259" s="47" t="s">
        <v>8</v>
      </c>
      <c r="U259" t="str">
        <f t="shared" si="56"/>
        <v/>
      </c>
      <c r="V259" s="46" t="s">
        <v>8</v>
      </c>
      <c r="W259" t="str">
        <f t="shared" si="57"/>
        <v/>
      </c>
      <c r="X259" s="46" t="s">
        <v>8</v>
      </c>
      <c r="Y259" t="b">
        <f t="shared" si="58"/>
        <v>1</v>
      </c>
      <c r="Z259" s="49"/>
    </row>
    <row r="260" spans="1:26">
      <c r="A260" s="17">
        <v>1</v>
      </c>
      <c r="B260" s="31">
        <f t="shared" si="67"/>
        <v>44117.75</v>
      </c>
      <c r="C260" s="93">
        <f t="shared" si="65"/>
        <v>25957.55246273079</v>
      </c>
      <c r="D260" s="23"/>
      <c r="E260" s="24">
        <f t="shared" si="66"/>
        <v>1654698.0714151638</v>
      </c>
      <c r="F260" s="94" t="str">
        <f t="shared" si="51"/>
        <v/>
      </c>
      <c r="G260" s="1">
        <f t="shared" si="59"/>
        <v>1958.1112572003101</v>
      </c>
      <c r="H260" s="4">
        <f t="shared" si="60"/>
        <v>608131.80308471795</v>
      </c>
      <c r="I260" s="1">
        <f t="shared" si="61"/>
        <v>21142.737274080482</v>
      </c>
      <c r="J260" s="3"/>
      <c r="K260" s="10">
        <f t="shared" si="62"/>
        <v>921947.11428171443</v>
      </c>
      <c r="L260" s="1">
        <f t="shared" si="63"/>
        <v>2856.703931449847</v>
      </c>
      <c r="M260" s="3"/>
      <c r="N260" s="14">
        <f t="shared" si="64"/>
        <v>124619.15404873138</v>
      </c>
      <c r="O260" s="15" t="s">
        <v>11</v>
      </c>
      <c r="P260" t="str">
        <f t="shared" si="52"/>
        <v/>
      </c>
      <c r="Q260" s="19">
        <f t="shared" si="53"/>
        <v>8.9186056345402373E-2</v>
      </c>
      <c r="R260" t="str">
        <f t="shared" si="54"/>
        <v/>
      </c>
      <c r="S260" t="str">
        <f t="shared" si="55"/>
        <v/>
      </c>
      <c r="T260" s="47" t="s">
        <v>8</v>
      </c>
      <c r="U260" t="str">
        <f t="shared" si="56"/>
        <v/>
      </c>
      <c r="V260" s="46" t="s">
        <v>8</v>
      </c>
      <c r="W260" t="str">
        <f t="shared" si="57"/>
        <v/>
      </c>
      <c r="X260" s="46" t="s">
        <v>8</v>
      </c>
      <c r="Y260" t="b">
        <f t="shared" si="58"/>
        <v>1</v>
      </c>
      <c r="Z260" s="49"/>
    </row>
    <row r="261" spans="1:26">
      <c r="A261" s="17">
        <v>1</v>
      </c>
      <c r="B261" s="31">
        <f t="shared" si="67"/>
        <v>44118.75</v>
      </c>
      <c r="C261" s="93">
        <f t="shared" si="65"/>
        <v>25573.02812086395</v>
      </c>
      <c r="D261" s="23"/>
      <c r="E261" s="24">
        <f t="shared" si="66"/>
        <v>1680271.0995360278</v>
      </c>
      <c r="F261" s="94" t="str">
        <f t="shared" si="51"/>
        <v/>
      </c>
      <c r="G261" s="1">
        <f t="shared" si="59"/>
        <v>1513.8442479723562</v>
      </c>
      <c r="H261" s="4">
        <f t="shared" si="60"/>
        <v>609645.64733269031</v>
      </c>
      <c r="I261" s="1">
        <f t="shared" si="61"/>
        <v>21195.368646171872</v>
      </c>
      <c r="J261" s="3"/>
      <c r="K261" s="10">
        <f t="shared" si="62"/>
        <v>943142.4829278863</v>
      </c>
      <c r="L261" s="1">
        <f t="shared" si="63"/>
        <v>2863.8152267198016</v>
      </c>
      <c r="M261" s="3"/>
      <c r="N261" s="14">
        <f t="shared" si="64"/>
        <v>127482.96927545118</v>
      </c>
      <c r="O261" s="15" t="s">
        <v>11</v>
      </c>
      <c r="P261" t="str">
        <f t="shared" si="52"/>
        <v/>
      </c>
      <c r="Q261" s="19">
        <f t="shared" si="53"/>
        <v>8.9186056345402373E-2</v>
      </c>
      <c r="R261" t="str">
        <f t="shared" si="54"/>
        <v/>
      </c>
      <c r="S261" t="str">
        <f t="shared" si="55"/>
        <v/>
      </c>
      <c r="T261" s="47" t="s">
        <v>8</v>
      </c>
      <c r="U261" t="str">
        <f t="shared" si="56"/>
        <v/>
      </c>
      <c r="V261" s="46" t="s">
        <v>8</v>
      </c>
      <c r="W261" t="str">
        <f t="shared" si="57"/>
        <v/>
      </c>
      <c r="X261" s="46" t="s">
        <v>8</v>
      </c>
      <c r="Y261" t="b">
        <f t="shared" si="58"/>
        <v>1</v>
      </c>
      <c r="Z261" s="49"/>
    </row>
    <row r="262" spans="1:26">
      <c r="A262" s="17">
        <v>1</v>
      </c>
      <c r="B262" s="31">
        <f t="shared" si="67"/>
        <v>44119.75</v>
      </c>
      <c r="C262" s="93">
        <f t="shared" si="65"/>
        <v>25174.103083335795</v>
      </c>
      <c r="D262" s="23"/>
      <c r="E262" s="24">
        <f t="shared" si="66"/>
        <v>1705445.2026193636</v>
      </c>
      <c r="F262" s="94" t="str">
        <f t="shared" si="51"/>
        <v/>
      </c>
      <c r="G262" s="1">
        <f t="shared" si="59"/>
        <v>1072.5902822639862</v>
      </c>
      <c r="H262" s="4">
        <f t="shared" si="60"/>
        <v>610718.23761495424</v>
      </c>
      <c r="I262" s="1">
        <f t="shared" si="61"/>
        <v>21232.659073058949</v>
      </c>
      <c r="J262" s="3"/>
      <c r="K262" s="10">
        <f t="shared" si="62"/>
        <v>964375.14200094528</v>
      </c>
      <c r="L262" s="1">
        <f t="shared" si="63"/>
        <v>2868.8537280128371</v>
      </c>
      <c r="M262" s="3"/>
      <c r="N262" s="14">
        <f t="shared" si="64"/>
        <v>130351.82300346401</v>
      </c>
      <c r="O262" s="15" t="s">
        <v>11</v>
      </c>
      <c r="P262" t="str">
        <f t="shared" si="52"/>
        <v/>
      </c>
      <c r="Q262" s="19">
        <f t="shared" si="53"/>
        <v>8.9186056345402373E-2</v>
      </c>
      <c r="R262" t="str">
        <f t="shared" si="54"/>
        <v/>
      </c>
      <c r="S262" t="str">
        <f t="shared" si="55"/>
        <v/>
      </c>
      <c r="T262" s="47" t="s">
        <v>8</v>
      </c>
      <c r="U262" t="str">
        <f t="shared" si="56"/>
        <v/>
      </c>
      <c r="V262" s="46" t="s">
        <v>8</v>
      </c>
      <c r="W262" t="str">
        <f t="shared" si="57"/>
        <v/>
      </c>
      <c r="X262" s="46" t="s">
        <v>8</v>
      </c>
      <c r="Y262" t="b">
        <f t="shared" si="58"/>
        <v>1</v>
      </c>
      <c r="Z262" s="49"/>
    </row>
    <row r="263" spans="1:26">
      <c r="A263" s="17">
        <v>1</v>
      </c>
      <c r="B263" s="31">
        <f t="shared" si="67"/>
        <v>44120.75</v>
      </c>
      <c r="C263" s="93">
        <f t="shared" si="65"/>
        <v>24762.223578877747</v>
      </c>
      <c r="D263" s="23"/>
      <c r="E263" s="24">
        <f t="shared" si="66"/>
        <v>1730207.4261982413</v>
      </c>
      <c r="F263" s="94" t="str">
        <f t="shared" si="51"/>
        <v/>
      </c>
      <c r="G263" s="1">
        <f t="shared" si="59"/>
        <v>635.62628845483528</v>
      </c>
      <c r="H263" s="4">
        <f t="shared" si="60"/>
        <v>611353.8639034091</v>
      </c>
      <c r="I263" s="1">
        <f t="shared" si="61"/>
        <v>21254.757702917035</v>
      </c>
      <c r="J263" s="3"/>
      <c r="K263" s="10">
        <f t="shared" si="62"/>
        <v>985629.89970386238</v>
      </c>
      <c r="L263" s="1">
        <f t="shared" si="63"/>
        <v>2871.8395875057154</v>
      </c>
      <c r="M263" s="3"/>
      <c r="N263" s="14">
        <f t="shared" si="64"/>
        <v>133223.66259096973</v>
      </c>
      <c r="O263" s="15" t="s">
        <v>11</v>
      </c>
      <c r="P263" t="str">
        <f t="shared" si="52"/>
        <v/>
      </c>
      <c r="Q263" s="19">
        <f t="shared" si="53"/>
        <v>8.9186056345402373E-2</v>
      </c>
      <c r="R263" t="str">
        <f t="shared" si="54"/>
        <v/>
      </c>
      <c r="S263" t="str">
        <f t="shared" si="55"/>
        <v/>
      </c>
      <c r="T263" s="47" t="s">
        <v>8</v>
      </c>
      <c r="U263" t="str">
        <f t="shared" si="56"/>
        <v/>
      </c>
      <c r="V263" s="46" t="s">
        <v>8</v>
      </c>
      <c r="W263" t="str">
        <f t="shared" si="57"/>
        <v/>
      </c>
      <c r="X263" s="46" t="s">
        <v>8</v>
      </c>
      <c r="Y263" t="b">
        <f t="shared" si="58"/>
        <v>1</v>
      </c>
      <c r="Z263" s="49"/>
    </row>
    <row r="264" spans="1:26">
      <c r="A264" s="17">
        <v>1</v>
      </c>
      <c r="B264" s="31">
        <f t="shared" si="67"/>
        <v>44121.75</v>
      </c>
      <c r="C264" s="93">
        <f t="shared" si="65"/>
        <v>24338.822240572656</v>
      </c>
      <c r="D264" s="23"/>
      <c r="E264" s="24">
        <f t="shared" si="66"/>
        <v>1754546.248438814</v>
      </c>
      <c r="F264" s="94" t="str">
        <f t="shared" si="51"/>
        <v/>
      </c>
      <c r="G264" s="1">
        <f t="shared" si="59"/>
        <v>204.16763569281844</v>
      </c>
      <c r="H264" s="4">
        <f t="shared" si="60"/>
        <v>611558.03153910197</v>
      </c>
      <c r="I264" s="1">
        <f t="shared" si="61"/>
        <v>21261.855938298624</v>
      </c>
      <c r="J264" s="3"/>
      <c r="K264" s="10">
        <f t="shared" si="62"/>
        <v>1006891.755642161</v>
      </c>
      <c r="L264" s="1">
        <f t="shared" si="63"/>
        <v>2872.7986665813373</v>
      </c>
      <c r="M264" s="3"/>
      <c r="N264" s="14">
        <f t="shared" si="64"/>
        <v>136096.46125755107</v>
      </c>
      <c r="O264" s="15" t="s">
        <v>11</v>
      </c>
      <c r="P264" t="str">
        <f t="shared" si="52"/>
        <v/>
      </c>
      <c r="Q264" s="19">
        <f t="shared" si="53"/>
        <v>8.9186056345402373E-2</v>
      </c>
      <c r="R264" t="str">
        <f t="shared" si="54"/>
        <v/>
      </c>
      <c r="S264" t="str">
        <f t="shared" si="55"/>
        <v/>
      </c>
      <c r="T264" s="47" t="s">
        <v>8</v>
      </c>
      <c r="U264" t="str">
        <f t="shared" si="56"/>
        <v/>
      </c>
      <c r="V264" s="46" t="s">
        <v>8</v>
      </c>
      <c r="W264" t="str">
        <f t="shared" si="57"/>
        <v/>
      </c>
      <c r="X264" s="46" t="s">
        <v>8</v>
      </c>
      <c r="Y264" t="b">
        <f t="shared" si="58"/>
        <v>1</v>
      </c>
      <c r="Z264" s="49"/>
    </row>
    <row r="265" spans="1:26">
      <c r="A265" s="17">
        <v>1</v>
      </c>
      <c r="B265" s="31">
        <f t="shared" si="67"/>
        <v>44122.75</v>
      </c>
      <c r="C265" s="93">
        <f t="shared" si="65"/>
        <v>23905.309776930837</v>
      </c>
      <c r="D265" s="23"/>
      <c r="E265" s="24">
        <f t="shared" si="66"/>
        <v>1778451.5582157448</v>
      </c>
      <c r="F265" s="94" t="str">
        <f t="shared" si="51"/>
        <v/>
      </c>
      <c r="G265" s="1">
        <f t="shared" si="59"/>
        <v>-220.63754166351811</v>
      </c>
      <c r="H265" s="4">
        <f t="shared" si="60"/>
        <v>611337.39399743848</v>
      </c>
      <c r="I265" s="1">
        <f t="shared" si="61"/>
        <v>21254.185098601494</v>
      </c>
      <c r="J265" s="3"/>
      <c r="K265" s="10">
        <f t="shared" si="62"/>
        <v>1028145.9407407625</v>
      </c>
      <c r="L265" s="1">
        <f t="shared" si="63"/>
        <v>2871.7622199927878</v>
      </c>
      <c r="M265" s="3"/>
      <c r="N265" s="14">
        <f t="shared" si="64"/>
        <v>138968.22347754386</v>
      </c>
      <c r="O265" s="15" t="s">
        <v>11</v>
      </c>
      <c r="P265" t="str">
        <f t="shared" si="52"/>
        <v/>
      </c>
      <c r="Q265" s="19">
        <f t="shared" si="53"/>
        <v>8.9186056345402373E-2</v>
      </c>
      <c r="R265" t="str">
        <f t="shared" si="54"/>
        <v/>
      </c>
      <c r="S265" t="str">
        <f t="shared" si="55"/>
        <v/>
      </c>
      <c r="T265" s="47" t="s">
        <v>8</v>
      </c>
      <c r="U265" t="str">
        <f t="shared" si="56"/>
        <v/>
      </c>
      <c r="V265" s="46" t="s">
        <v>8</v>
      </c>
      <c r="W265" t="str">
        <f t="shared" si="57"/>
        <v/>
      </c>
      <c r="X265" s="46" t="s">
        <v>8</v>
      </c>
      <c r="Y265" t="b">
        <f t="shared" si="58"/>
        <v>1</v>
      </c>
      <c r="Z265" s="49"/>
    </row>
    <row r="266" spans="1:26">
      <c r="A266" s="17">
        <v>1</v>
      </c>
      <c r="B266" s="31">
        <f t="shared" si="67"/>
        <v>44123.75</v>
      </c>
      <c r="C266" s="93">
        <f t="shared" si="65"/>
        <v>23463.067387947114</v>
      </c>
      <c r="D266" s="23"/>
      <c r="E266" s="24">
        <f t="shared" si="66"/>
        <v>1801914.6256036919</v>
      </c>
      <c r="F266" s="94" t="str">
        <f t="shared" si="51"/>
        <v/>
      </c>
      <c r="G266" s="1">
        <f t="shared" si="59"/>
        <v>-637.71308742345786</v>
      </c>
      <c r="H266" s="4">
        <f t="shared" si="60"/>
        <v>610699.68091001501</v>
      </c>
      <c r="I266" s="1">
        <f t="shared" si="61"/>
        <v>21232.013917625191</v>
      </c>
      <c r="J266" s="3"/>
      <c r="K266" s="10">
        <f t="shared" si="62"/>
        <v>1049377.9546583877</v>
      </c>
      <c r="L266" s="1">
        <f t="shared" si="63"/>
        <v>2868.7665577453295</v>
      </c>
      <c r="M266" s="3"/>
      <c r="N266" s="14">
        <f t="shared" si="64"/>
        <v>141836.99003528917</v>
      </c>
      <c r="O266" s="15" t="s">
        <v>11</v>
      </c>
      <c r="P266" t="str">
        <f t="shared" si="52"/>
        <v/>
      </c>
      <c r="Q266" s="19">
        <f t="shared" si="53"/>
        <v>8.9186056345402373E-2</v>
      </c>
      <c r="R266" t="str">
        <f t="shared" si="54"/>
        <v/>
      </c>
      <c r="S266" t="str">
        <f t="shared" si="55"/>
        <v/>
      </c>
      <c r="T266" s="47" t="s">
        <v>8</v>
      </c>
      <c r="U266" t="str">
        <f t="shared" si="56"/>
        <v/>
      </c>
      <c r="V266" s="46" t="s">
        <v>8</v>
      </c>
      <c r="W266" t="str">
        <f t="shared" si="57"/>
        <v/>
      </c>
      <c r="X266" s="46" t="s">
        <v>8</v>
      </c>
      <c r="Y266" t="b">
        <f t="shared" si="58"/>
        <v>1</v>
      </c>
      <c r="Z266" s="49"/>
    </row>
    <row r="267" spans="1:26">
      <c r="A267" s="17">
        <v>1</v>
      </c>
      <c r="B267" s="31">
        <f t="shared" si="67"/>
        <v>44124.75</v>
      </c>
      <c r="C267" s="93">
        <f t="shared" si="65"/>
        <v>23013.439960743301</v>
      </c>
      <c r="D267" s="23"/>
      <c r="E267" s="24">
        <f t="shared" si="66"/>
        <v>1824928.0655644352</v>
      </c>
      <c r="F267" s="94" t="str">
        <f t="shared" si="51"/>
        <v/>
      </c>
      <c r="G267" s="1">
        <f t="shared" si="59"/>
        <v>-1046.0586368732922</v>
      </c>
      <c r="H267" s="4">
        <f t="shared" si="60"/>
        <v>609653.62227314175</v>
      </c>
      <c r="I267" s="1">
        <f t="shared" si="61"/>
        <v>21195.64590855132</v>
      </c>
      <c r="J267" s="3"/>
      <c r="K267" s="10">
        <f t="shared" si="62"/>
        <v>1070573.600566939</v>
      </c>
      <c r="L267" s="1">
        <f t="shared" si="63"/>
        <v>2863.8526890653411</v>
      </c>
      <c r="M267" s="3"/>
      <c r="N267" s="14">
        <f t="shared" si="64"/>
        <v>144700.8427243545</v>
      </c>
      <c r="O267" s="15" t="s">
        <v>11</v>
      </c>
      <c r="P267" t="str">
        <f t="shared" si="52"/>
        <v/>
      </c>
      <c r="Q267" s="19">
        <f t="shared" si="53"/>
        <v>8.9186056345402373E-2</v>
      </c>
      <c r="R267" t="str">
        <f t="shared" si="54"/>
        <v/>
      </c>
      <c r="S267" t="str">
        <f t="shared" si="55"/>
        <v/>
      </c>
      <c r="T267" s="47" t="s">
        <v>8</v>
      </c>
      <c r="U267" t="str">
        <f t="shared" si="56"/>
        <v/>
      </c>
      <c r="V267" s="46" t="s">
        <v>8</v>
      </c>
      <c r="W267" t="str">
        <f t="shared" si="57"/>
        <v/>
      </c>
      <c r="X267" s="46" t="s">
        <v>8</v>
      </c>
      <c r="Y267" t="b">
        <f t="shared" si="58"/>
        <v>1</v>
      </c>
      <c r="Z267" s="49"/>
    </row>
    <row r="268" spans="1:26">
      <c r="A268" s="17">
        <v>1</v>
      </c>
      <c r="B268" s="31">
        <f t="shared" si="67"/>
        <v>44125.75</v>
      </c>
      <c r="C268" s="93">
        <f t="shared" si="65"/>
        <v>22557.73006445542</v>
      </c>
      <c r="D268" s="23"/>
      <c r="E268" s="24">
        <f t="shared" si="66"/>
        <v>1847485.7956288906</v>
      </c>
      <c r="F268" s="94" t="str">
        <f t="shared" si="51"/>
        <v/>
      </c>
      <c r="G268" s="1">
        <f t="shared" si="59"/>
        <v>-1444.7525164060796</v>
      </c>
      <c r="H268" s="4">
        <f t="shared" si="60"/>
        <v>608208.86975673563</v>
      </c>
      <c r="I268" s="1">
        <f t="shared" si="61"/>
        <v>21145.416628113264</v>
      </c>
      <c r="J268" s="3"/>
      <c r="K268" s="10">
        <f t="shared" si="62"/>
        <v>1091719.0171950522</v>
      </c>
      <c r="L268" s="1">
        <f t="shared" si="63"/>
        <v>2857.065952748223</v>
      </c>
      <c r="M268" s="3"/>
      <c r="N268" s="14">
        <f t="shared" si="64"/>
        <v>147557.90867710274</v>
      </c>
      <c r="O268" s="15" t="s">
        <v>11</v>
      </c>
      <c r="P268" t="str">
        <f t="shared" si="52"/>
        <v/>
      </c>
      <c r="Q268" s="19">
        <f t="shared" si="53"/>
        <v>8.9186056345402373E-2</v>
      </c>
      <c r="R268" t="str">
        <f t="shared" si="54"/>
        <v/>
      </c>
      <c r="S268" t="str">
        <f t="shared" si="55"/>
        <v/>
      </c>
      <c r="T268" s="47" t="s">
        <v>8</v>
      </c>
      <c r="U268" t="str">
        <f t="shared" si="56"/>
        <v/>
      </c>
      <c r="V268" s="46" t="s">
        <v>8</v>
      </c>
      <c r="W268" t="str">
        <f t="shared" si="57"/>
        <v/>
      </c>
      <c r="X268" s="46" t="s">
        <v>8</v>
      </c>
      <c r="Y268" t="b">
        <f t="shared" si="58"/>
        <v>1</v>
      </c>
      <c r="Z268" s="49"/>
    </row>
    <row r="269" spans="1:26">
      <c r="A269" s="17">
        <v>1</v>
      </c>
      <c r="B269" s="31">
        <f t="shared" si="67"/>
        <v>44126.75</v>
      </c>
      <c r="C269" s="93">
        <f t="shared" si="65"/>
        <v>22097.192750155693</v>
      </c>
      <c r="D269" s="23"/>
      <c r="E269" s="24">
        <f t="shared" si="66"/>
        <v>1869582.9883790463</v>
      </c>
      <c r="F269" s="94" t="str">
        <f t="shared" si="51"/>
        <v/>
      </c>
      <c r="G269" s="1">
        <f t="shared" si="59"/>
        <v>-1832.9537585934086</v>
      </c>
      <c r="H269" s="4">
        <f t="shared" si="60"/>
        <v>606375.91599814221</v>
      </c>
      <c r="I269" s="1">
        <f t="shared" si="61"/>
        <v>21081.690870708535</v>
      </c>
      <c r="J269" s="3"/>
      <c r="K269" s="10">
        <f t="shared" si="62"/>
        <v>1112800.7080657608</v>
      </c>
      <c r="L269" s="1">
        <f t="shared" si="63"/>
        <v>2848.455638040492</v>
      </c>
      <c r="M269" s="3"/>
      <c r="N269" s="14">
        <f t="shared" si="64"/>
        <v>150406.36431514323</v>
      </c>
      <c r="O269" s="15" t="s">
        <v>11</v>
      </c>
      <c r="P269" t="str">
        <f t="shared" si="52"/>
        <v/>
      </c>
      <c r="Q269" s="19">
        <f t="shared" si="53"/>
        <v>8.9186056345402373E-2</v>
      </c>
      <c r="R269" t="str">
        <f t="shared" si="54"/>
        <v/>
      </c>
      <c r="S269" t="str">
        <f t="shared" si="55"/>
        <v/>
      </c>
      <c r="T269" s="47" t="s">
        <v>8</v>
      </c>
      <c r="U269" t="str">
        <f t="shared" si="56"/>
        <v/>
      </c>
      <c r="V269" s="46" t="s">
        <v>8</v>
      </c>
      <c r="W269" t="str">
        <f t="shared" si="57"/>
        <v/>
      </c>
      <c r="X269" s="46" t="s">
        <v>8</v>
      </c>
      <c r="Y269" t="b">
        <f t="shared" si="58"/>
        <v>1</v>
      </c>
      <c r="Z269" s="49"/>
    </row>
    <row r="270" spans="1:26">
      <c r="A270" s="17">
        <v>1</v>
      </c>
      <c r="B270" s="31">
        <f t="shared" si="67"/>
        <v>44127.75</v>
      </c>
      <c r="C270" s="93">
        <f t="shared" si="65"/>
        <v>21633.031148974318</v>
      </c>
      <c r="D270" s="23"/>
      <c r="E270" s="24">
        <f t="shared" si="66"/>
        <v>1891216.0195280206</v>
      </c>
      <c r="F270" s="94" t="str">
        <f t="shared" si="51"/>
        <v/>
      </c>
      <c r="G270" s="1">
        <f t="shared" si="59"/>
        <v>-2209.9032728587699</v>
      </c>
      <c r="H270" s="4">
        <f t="shared" si="60"/>
        <v>604166.01272528339</v>
      </c>
      <c r="I270" s="1">
        <f t="shared" si="61"/>
        <v>21004.859821810609</v>
      </c>
      <c r="J270" s="3"/>
      <c r="K270" s="10">
        <f t="shared" si="62"/>
        <v>1133805.5678875714</v>
      </c>
      <c r="L270" s="1">
        <f t="shared" si="63"/>
        <v>2838.0746000226195</v>
      </c>
      <c r="M270" s="3"/>
      <c r="N270" s="14">
        <f t="shared" si="64"/>
        <v>153244.43891516584</v>
      </c>
      <c r="O270" s="15" t="s">
        <v>11</v>
      </c>
      <c r="P270" t="str">
        <f t="shared" si="52"/>
        <v/>
      </c>
      <c r="Q270" s="19">
        <f t="shared" si="53"/>
        <v>8.9186056345402373E-2</v>
      </c>
      <c r="R270" t="str">
        <f t="shared" si="54"/>
        <v/>
      </c>
      <c r="S270" t="str">
        <f t="shared" si="55"/>
        <v/>
      </c>
      <c r="T270" s="47" t="s">
        <v>8</v>
      </c>
      <c r="U270" t="str">
        <f t="shared" si="56"/>
        <v/>
      </c>
      <c r="V270" s="46" t="s">
        <v>8</v>
      </c>
      <c r="W270" t="str">
        <f t="shared" si="57"/>
        <v/>
      </c>
      <c r="X270" s="46" t="s">
        <v>8</v>
      </c>
      <c r="Y270" t="b">
        <f t="shared" si="58"/>
        <v>1</v>
      </c>
      <c r="Z270" s="49"/>
    </row>
    <row r="271" spans="1:26">
      <c r="A271" s="17">
        <v>1</v>
      </c>
      <c r="B271" s="31">
        <f t="shared" si="67"/>
        <v>44128.75</v>
      </c>
      <c r="C271" s="93">
        <f t="shared" si="65"/>
        <v>21166.392850370845</v>
      </c>
      <c r="D271" s="23"/>
      <c r="E271" s="24">
        <f t="shared" si="66"/>
        <v>1912382.4123783915</v>
      </c>
      <c r="F271" s="94" t="str">
        <f t="shared" si="51"/>
        <v/>
      </c>
      <c r="G271" s="1">
        <f t="shared" si="59"/>
        <v>-2574.9242211752485</v>
      </c>
      <c r="H271" s="4">
        <f t="shared" si="60"/>
        <v>601591.08850410813</v>
      </c>
      <c r="I271" s="1">
        <f t="shared" si="61"/>
        <v>20915.338198319081</v>
      </c>
      <c r="J271" s="3"/>
      <c r="K271" s="10">
        <f t="shared" si="62"/>
        <v>1154720.9060858905</v>
      </c>
      <c r="L271" s="1">
        <f t="shared" si="63"/>
        <v>2825.9788732270385</v>
      </c>
      <c r="M271" s="3"/>
      <c r="N271" s="14">
        <f t="shared" si="64"/>
        <v>156070.41778839286</v>
      </c>
      <c r="O271" s="15" t="s">
        <v>11</v>
      </c>
      <c r="P271" t="str">
        <f t="shared" si="52"/>
        <v/>
      </c>
      <c r="Q271" s="19">
        <f t="shared" si="53"/>
        <v>8.9186056345402373E-2</v>
      </c>
      <c r="R271" t="str">
        <f t="shared" si="54"/>
        <v/>
      </c>
      <c r="S271" t="str">
        <f t="shared" si="55"/>
        <v/>
      </c>
      <c r="T271" s="47" t="s">
        <v>8</v>
      </c>
      <c r="U271" t="str">
        <f t="shared" si="56"/>
        <v/>
      </c>
      <c r="V271" s="46" t="s">
        <v>8</v>
      </c>
      <c r="W271" t="str">
        <f t="shared" si="57"/>
        <v/>
      </c>
      <c r="X271" s="46" t="s">
        <v>8</v>
      </c>
      <c r="Y271" t="b">
        <f t="shared" si="58"/>
        <v>1</v>
      </c>
      <c r="Z271" s="49"/>
    </row>
    <row r="272" spans="1:26">
      <c r="A272" s="17">
        <v>1</v>
      </c>
      <c r="B272" s="31">
        <f t="shared" si="67"/>
        <v>44129.75</v>
      </c>
      <c r="C272" s="93">
        <f t="shared" si="65"/>
        <v>20698.36703279498</v>
      </c>
      <c r="D272" s="23"/>
      <c r="E272" s="24">
        <f t="shared" si="66"/>
        <v>1933080.7794111865</v>
      </c>
      <c r="F272" s="94" t="str">
        <f t="shared" si="51"/>
        <v/>
      </c>
      <c r="G272" s="1">
        <f t="shared" si="59"/>
        <v>-2927.421655672676</v>
      </c>
      <c r="H272" s="4">
        <f t="shared" si="60"/>
        <v>598663.66684843542</v>
      </c>
      <c r="I272" s="1">
        <f t="shared" si="61"/>
        <v>20813.561401508934</v>
      </c>
      <c r="J272" s="3"/>
      <c r="K272" s="10">
        <f t="shared" si="62"/>
        <v>1175534.4674873995</v>
      </c>
      <c r="L272" s="1">
        <f t="shared" si="63"/>
        <v>2812.2272869584831</v>
      </c>
      <c r="M272" s="3"/>
      <c r="N272" s="14">
        <f t="shared" si="64"/>
        <v>158882.64507535135</v>
      </c>
      <c r="O272" s="15" t="s">
        <v>11</v>
      </c>
      <c r="P272" t="str">
        <f t="shared" si="52"/>
        <v/>
      </c>
      <c r="Q272" s="19">
        <f t="shared" si="53"/>
        <v>8.9186056345402373E-2</v>
      </c>
      <c r="R272" t="str">
        <f t="shared" si="54"/>
        <v/>
      </c>
      <c r="S272" t="str">
        <f t="shared" si="55"/>
        <v/>
      </c>
      <c r="T272" s="47" t="s">
        <v>8</v>
      </c>
      <c r="U272" t="str">
        <f t="shared" si="56"/>
        <v/>
      </c>
      <c r="V272" s="46" t="s">
        <v>8</v>
      </c>
      <c r="W272" t="str">
        <f t="shared" si="57"/>
        <v/>
      </c>
      <c r="X272" s="46" t="s">
        <v>8</v>
      </c>
      <c r="Y272" t="b">
        <f t="shared" si="58"/>
        <v>1</v>
      </c>
      <c r="Z272" s="49"/>
    </row>
    <row r="273" spans="1:26">
      <c r="A273" s="17">
        <v>1</v>
      </c>
      <c r="B273" s="31">
        <f t="shared" si="67"/>
        <v>44130.75</v>
      </c>
      <c r="C273" s="93">
        <f t="shared" si="65"/>
        <v>20229.982310825959</v>
      </c>
      <c r="D273" s="23"/>
      <c r="E273" s="24">
        <f t="shared" si="66"/>
        <v>1953310.7617220124</v>
      </c>
      <c r="F273" s="94" t="str">
        <f t="shared" si="51"/>
        <v/>
      </c>
      <c r="G273" s="1">
        <f t="shared" si="59"/>
        <v>-3266.8814807282852</v>
      </c>
      <c r="H273" s="4">
        <f t="shared" si="60"/>
        <v>595396.78536770714</v>
      </c>
      <c r="I273" s="1">
        <f t="shared" si="61"/>
        <v>20699.982706064558</v>
      </c>
      <c r="J273" s="3"/>
      <c r="K273" s="10">
        <f t="shared" si="62"/>
        <v>1196234.4501934641</v>
      </c>
      <c r="L273" s="1">
        <f t="shared" si="63"/>
        <v>2796.8810854899225</v>
      </c>
      <c r="M273" s="3"/>
      <c r="N273" s="14">
        <f t="shared" si="64"/>
        <v>161679.52616084128</v>
      </c>
      <c r="O273" s="15" t="s">
        <v>11</v>
      </c>
      <c r="P273" t="str">
        <f t="shared" si="52"/>
        <v/>
      </c>
      <c r="Q273" s="19">
        <f t="shared" si="53"/>
        <v>8.9186056345402373E-2</v>
      </c>
      <c r="R273" t="str">
        <f t="shared" si="54"/>
        <v/>
      </c>
      <c r="S273" t="str">
        <f t="shared" si="55"/>
        <v/>
      </c>
      <c r="T273" s="47" t="s">
        <v>8</v>
      </c>
      <c r="U273" t="str">
        <f t="shared" si="56"/>
        <v/>
      </c>
      <c r="V273" s="46" t="s">
        <v>8</v>
      </c>
      <c r="W273" t="str">
        <f t="shared" si="57"/>
        <v/>
      </c>
      <c r="X273" s="46" t="s">
        <v>8</v>
      </c>
      <c r="Y273" t="b">
        <f t="shared" si="58"/>
        <v>1</v>
      </c>
      <c r="Z273" s="49"/>
    </row>
    <row r="274" spans="1:26">
      <c r="A274" s="17">
        <v>1</v>
      </c>
      <c r="B274" s="31">
        <f t="shared" si="67"/>
        <v>44131.75</v>
      </c>
      <c r="C274" s="93">
        <f t="shared" si="65"/>
        <v>19762.205256264657</v>
      </c>
      <c r="D274" s="23"/>
      <c r="E274" s="24">
        <f t="shared" si="66"/>
        <v>1973072.9669782771</v>
      </c>
      <c r="F274" s="94" t="str">
        <f t="shared" si="51"/>
        <v/>
      </c>
      <c r="G274" s="1">
        <f t="shared" si="59"/>
        <v>-3592.8688061000753</v>
      </c>
      <c r="H274" s="4">
        <f t="shared" si="60"/>
        <v>591803.91656160704</v>
      </c>
      <c r="I274" s="1">
        <f t="shared" si="61"/>
        <v>20575.070506369862</v>
      </c>
      <c r="J274" s="3"/>
      <c r="K274" s="10">
        <f t="shared" si="62"/>
        <v>1216809.520699834</v>
      </c>
      <c r="L274" s="1">
        <f t="shared" si="63"/>
        <v>2780.0035559946596</v>
      </c>
      <c r="M274" s="3"/>
      <c r="N274" s="14">
        <f t="shared" si="64"/>
        <v>164459.52971683594</v>
      </c>
      <c r="O274" s="15" t="s">
        <v>11</v>
      </c>
      <c r="P274" t="str">
        <f t="shared" si="52"/>
        <v/>
      </c>
      <c r="Q274" s="19">
        <f t="shared" si="53"/>
        <v>8.9186056345402373E-2</v>
      </c>
      <c r="R274" t="str">
        <f t="shared" si="54"/>
        <v/>
      </c>
      <c r="S274" t="str">
        <f t="shared" si="55"/>
        <v/>
      </c>
      <c r="T274" s="47" t="s">
        <v>8</v>
      </c>
      <c r="U274" t="str">
        <f t="shared" si="56"/>
        <v/>
      </c>
      <c r="V274" s="46" t="s">
        <v>8</v>
      </c>
      <c r="W274" t="str">
        <f t="shared" si="57"/>
        <v/>
      </c>
      <c r="X274" s="46" t="s">
        <v>8</v>
      </c>
      <c r="Y274" t="b">
        <f t="shared" si="58"/>
        <v>1</v>
      </c>
      <c r="Z274" s="49"/>
    </row>
    <row r="275" spans="1:26">
      <c r="A275" s="17">
        <v>1</v>
      </c>
      <c r="B275" s="31">
        <f t="shared" si="67"/>
        <v>44132.75</v>
      </c>
      <c r="C275" s="93">
        <f t="shared" si="65"/>
        <v>19295.939545529429</v>
      </c>
      <c r="D275" s="23"/>
      <c r="E275" s="24">
        <f t="shared" si="66"/>
        <v>1992368.9065238065</v>
      </c>
      <c r="F275" s="94" t="str">
        <f t="shared" si="51"/>
        <v/>
      </c>
      <c r="G275" s="1">
        <f t="shared" si="59"/>
        <v>-3905.0257600506911</v>
      </c>
      <c r="H275" s="4">
        <f t="shared" si="60"/>
        <v>587898.89080155629</v>
      </c>
      <c r="I275" s="1">
        <f t="shared" si="61"/>
        <v>20439.305638828857</v>
      </c>
      <c r="J275" s="3"/>
      <c r="K275" s="10">
        <f t="shared" si="62"/>
        <v>1237248.8263386628</v>
      </c>
      <c r="L275" s="1">
        <f t="shared" si="63"/>
        <v>2761.6596667513013</v>
      </c>
      <c r="M275" s="3"/>
      <c r="N275" s="14">
        <f t="shared" si="64"/>
        <v>167221.18938358725</v>
      </c>
      <c r="O275" s="15" t="s">
        <v>11</v>
      </c>
      <c r="P275" t="str">
        <f t="shared" si="52"/>
        <v/>
      </c>
      <c r="Q275" s="19">
        <f t="shared" si="53"/>
        <v>8.9186056345402373E-2</v>
      </c>
      <c r="R275" t="str">
        <f t="shared" si="54"/>
        <v/>
      </c>
      <c r="S275" t="str">
        <f t="shared" si="55"/>
        <v/>
      </c>
      <c r="T275" s="47" t="s">
        <v>8</v>
      </c>
      <c r="U275" t="str">
        <f t="shared" si="56"/>
        <v/>
      </c>
      <c r="V275" s="46" t="s">
        <v>8</v>
      </c>
      <c r="W275" t="str">
        <f t="shared" si="57"/>
        <v/>
      </c>
      <c r="X275" s="46" t="s">
        <v>8</v>
      </c>
      <c r="Y275" t="b">
        <f t="shared" si="58"/>
        <v>1</v>
      </c>
      <c r="Z275" s="49"/>
    </row>
    <row r="276" spans="1:26">
      <c r="A276" s="17">
        <v>1</v>
      </c>
      <c r="B276" s="31">
        <f t="shared" si="67"/>
        <v>44133.75</v>
      </c>
      <c r="C276" s="93">
        <f t="shared" si="65"/>
        <v>18832.025682057021</v>
      </c>
      <c r="D276" s="23"/>
      <c r="E276" s="24">
        <f t="shared" si="66"/>
        <v>2011200.9322058635</v>
      </c>
      <c r="F276" s="94" t="str">
        <f t="shared" si="51"/>
        <v/>
      </c>
      <c r="G276" s="1">
        <f t="shared" si="59"/>
        <v>-4203.0688323346849</v>
      </c>
      <c r="H276" s="4">
        <f t="shared" si="60"/>
        <v>583695.82196922158</v>
      </c>
      <c r="I276" s="1">
        <f t="shared" si="61"/>
        <v>20293.17879656182</v>
      </c>
      <c r="J276" s="3"/>
      <c r="K276" s="10">
        <f t="shared" si="62"/>
        <v>1257542.0051352247</v>
      </c>
      <c r="L276" s="1">
        <f t="shared" si="63"/>
        <v>2741.9157178300634</v>
      </c>
      <c r="M276" s="3"/>
      <c r="N276" s="14">
        <f t="shared" si="64"/>
        <v>169963.10510141731</v>
      </c>
      <c r="O276" s="15" t="s">
        <v>11</v>
      </c>
      <c r="P276" t="str">
        <f t="shared" si="52"/>
        <v/>
      </c>
      <c r="Q276" s="19">
        <f t="shared" si="53"/>
        <v>8.9186056345402373E-2</v>
      </c>
      <c r="R276" t="str">
        <f t="shared" si="54"/>
        <v/>
      </c>
      <c r="S276" t="str">
        <f t="shared" si="55"/>
        <v/>
      </c>
      <c r="T276" s="47" t="s">
        <v>8</v>
      </c>
      <c r="U276" t="str">
        <f t="shared" si="56"/>
        <v/>
      </c>
      <c r="V276" s="46" t="s">
        <v>8</v>
      </c>
      <c r="W276" t="str">
        <f t="shared" si="57"/>
        <v/>
      </c>
      <c r="X276" s="46" t="s">
        <v>8</v>
      </c>
      <c r="Y276" t="b">
        <f t="shared" si="58"/>
        <v>1</v>
      </c>
      <c r="Z276" s="49"/>
    </row>
    <row r="277" spans="1:26">
      <c r="A277" s="17">
        <v>1</v>
      </c>
      <c r="B277" s="31">
        <f t="shared" si="67"/>
        <v>44134.75</v>
      </c>
      <c r="C277" s="93">
        <f t="shared" si="65"/>
        <v>18371.241240008734</v>
      </c>
      <c r="D277" s="23"/>
      <c r="E277" s="24">
        <f t="shared" si="66"/>
        <v>2029572.1734458723</v>
      </c>
      <c r="F277" s="94" t="str">
        <f t="shared" si="51"/>
        <v/>
      </c>
      <c r="G277" s="1">
        <f t="shared" si="59"/>
        <v>-4486.7858165397247</v>
      </c>
      <c r="H277" s="4">
        <f t="shared" si="60"/>
        <v>579209.0361526818</v>
      </c>
      <c r="I277" s="1">
        <f t="shared" si="61"/>
        <v>20137.188050406163</v>
      </c>
      <c r="J277" s="3"/>
      <c r="K277" s="10">
        <f t="shared" si="62"/>
        <v>1277679.1931856307</v>
      </c>
      <c r="L277" s="1">
        <f t="shared" si="63"/>
        <v>2720.8390061424543</v>
      </c>
      <c r="M277" s="3"/>
      <c r="N277" s="14">
        <f t="shared" si="64"/>
        <v>172683.94410755977</v>
      </c>
      <c r="O277" s="15" t="s">
        <v>11</v>
      </c>
      <c r="P277" t="str">
        <f t="shared" si="52"/>
        <v/>
      </c>
      <c r="Q277" s="19">
        <f t="shared" si="53"/>
        <v>8.9186056345402373E-2</v>
      </c>
      <c r="R277" t="str">
        <f t="shared" si="54"/>
        <v/>
      </c>
      <c r="S277" t="str">
        <f t="shared" si="55"/>
        <v/>
      </c>
      <c r="T277" s="47" t="s">
        <v>8</v>
      </c>
      <c r="U277" t="str">
        <f t="shared" si="56"/>
        <v/>
      </c>
      <c r="V277" s="46" t="s">
        <v>8</v>
      </c>
      <c r="W277" t="str">
        <f t="shared" si="57"/>
        <v/>
      </c>
      <c r="X277" s="46" t="s">
        <v>8</v>
      </c>
      <c r="Y277" t="b">
        <f t="shared" si="58"/>
        <v>1</v>
      </c>
      <c r="Z277" s="49"/>
    </row>
    <row r="278" spans="1:26">
      <c r="A278" s="17">
        <v>1</v>
      </c>
      <c r="B278" s="31">
        <f t="shared" si="67"/>
        <v>44135.75</v>
      </c>
      <c r="C278" s="93">
        <f t="shared" si="65"/>
        <v>17914.30157445767</v>
      </c>
      <c r="D278" s="23"/>
      <c r="E278" s="24">
        <f t="shared" si="66"/>
        <v>2047486.4750203299</v>
      </c>
      <c r="F278" s="94" t="str">
        <f t="shared" si="51"/>
        <v/>
      </c>
      <c r="G278" s="1">
        <f t="shared" si="59"/>
        <v>-4756.0324197477512</v>
      </c>
      <c r="H278" s="4">
        <f t="shared" si="60"/>
        <v>574453.00373293401</v>
      </c>
      <c r="I278" s="1">
        <f t="shared" si="61"/>
        <v>19971.836487788201</v>
      </c>
      <c r="J278" s="3"/>
      <c r="K278" s="10">
        <f t="shared" si="62"/>
        <v>1297651.029673419</v>
      </c>
      <c r="L278" s="1">
        <f t="shared" si="63"/>
        <v>2698.4975064170999</v>
      </c>
      <c r="M278" s="3"/>
      <c r="N278" s="14">
        <f t="shared" si="64"/>
        <v>175382.44161397687</v>
      </c>
      <c r="O278" s="15" t="s">
        <v>11</v>
      </c>
      <c r="P278" t="str">
        <f t="shared" si="52"/>
        <v/>
      </c>
      <c r="Q278" s="19">
        <f t="shared" si="53"/>
        <v>8.9186056345402373E-2</v>
      </c>
      <c r="R278" t="str">
        <f t="shared" si="54"/>
        <v/>
      </c>
      <c r="S278" t="str">
        <f t="shared" si="55"/>
        <v/>
      </c>
      <c r="T278" s="47" t="s">
        <v>8</v>
      </c>
      <c r="U278" t="str">
        <f t="shared" si="56"/>
        <v/>
      </c>
      <c r="V278" s="46" t="s">
        <v>8</v>
      </c>
      <c r="W278" t="str">
        <f t="shared" si="57"/>
        <v/>
      </c>
      <c r="X278" s="46" t="s">
        <v>8</v>
      </c>
      <c r="Y278" t="b">
        <f t="shared" si="58"/>
        <v>1</v>
      </c>
      <c r="Z278" s="49"/>
    </row>
    <row r="279" spans="1:26">
      <c r="A279" s="17">
        <v>1</v>
      </c>
      <c r="B279" s="31">
        <f t="shared" si="67"/>
        <v>44136.75</v>
      </c>
      <c r="C279" s="93">
        <f t="shared" si="65"/>
        <v>17461.860943123</v>
      </c>
      <c r="D279" s="23"/>
      <c r="E279" s="24">
        <f t="shared" si="66"/>
        <v>2064948.3359634529</v>
      </c>
      <c r="F279" s="94" t="str">
        <f t="shared" si="51"/>
        <v/>
      </c>
      <c r="G279" s="1">
        <f t="shared" si="59"/>
        <v>-5010.7286049895092</v>
      </c>
      <c r="H279" s="4">
        <f t="shared" si="60"/>
        <v>569442.27512794454</v>
      </c>
      <c r="I279" s="1">
        <f t="shared" si="61"/>
        <v>19797.629978755729</v>
      </c>
      <c r="J279" s="3"/>
      <c r="K279" s="10">
        <f t="shared" si="62"/>
        <v>1317448.6596521747</v>
      </c>
      <c r="L279" s="1">
        <f t="shared" si="63"/>
        <v>2674.9595693569204</v>
      </c>
      <c r="M279" s="3"/>
      <c r="N279" s="14">
        <f t="shared" si="64"/>
        <v>178057.4011833338</v>
      </c>
      <c r="O279" s="15" t="s">
        <v>11</v>
      </c>
      <c r="P279" t="str">
        <f t="shared" si="52"/>
        <v/>
      </c>
      <c r="Q279" s="19">
        <f t="shared" si="53"/>
        <v>8.9186056345402373E-2</v>
      </c>
      <c r="R279" t="str">
        <f t="shared" si="54"/>
        <v/>
      </c>
      <c r="S279" t="str">
        <f t="shared" si="55"/>
        <v/>
      </c>
      <c r="T279" s="47" t="s">
        <v>8</v>
      </c>
      <c r="U279" t="str">
        <f t="shared" si="56"/>
        <v/>
      </c>
      <c r="V279" s="46" t="s">
        <v>8</v>
      </c>
      <c r="W279" t="str">
        <f t="shared" si="57"/>
        <v/>
      </c>
      <c r="X279" s="46" t="s">
        <v>8</v>
      </c>
      <c r="Y279" t="b">
        <f t="shared" si="58"/>
        <v>1</v>
      </c>
      <c r="Z279" s="49"/>
    </row>
    <row r="280" spans="1:26">
      <c r="A280" s="17">
        <v>1</v>
      </c>
      <c r="B280" s="31">
        <f t="shared" si="67"/>
        <v>44137.75</v>
      </c>
      <c r="C280" s="93">
        <f t="shared" si="65"/>
        <v>17014.513985562604</v>
      </c>
      <c r="D280" s="23"/>
      <c r="E280" s="24">
        <f t="shared" si="66"/>
        <v>2081962.8499490155</v>
      </c>
      <c r="F280" s="94" t="str">
        <f t="shared" si="51"/>
        <v/>
      </c>
      <c r="G280" s="1">
        <f t="shared" si="59"/>
        <v>-5250.8547286776056</v>
      </c>
      <c r="H280" s="4">
        <f t="shared" si="60"/>
        <v>564191.42039926688</v>
      </c>
      <c r="I280" s="1">
        <f t="shared" si="61"/>
        <v>19615.075076299279</v>
      </c>
      <c r="J280" s="3"/>
      <c r="K280" s="10">
        <f t="shared" si="62"/>
        <v>1337063.7347284739</v>
      </c>
      <c r="L280" s="1">
        <f t="shared" si="63"/>
        <v>2650.2936379407402</v>
      </c>
      <c r="M280" s="3"/>
      <c r="N280" s="14">
        <f t="shared" si="64"/>
        <v>180707.69482127455</v>
      </c>
      <c r="O280" s="15" t="s">
        <v>11</v>
      </c>
      <c r="P280" t="str">
        <f t="shared" si="52"/>
        <v/>
      </c>
      <c r="Q280" s="19">
        <f t="shared" si="53"/>
        <v>8.9186056345402373E-2</v>
      </c>
      <c r="R280" t="str">
        <f t="shared" si="54"/>
        <v/>
      </c>
      <c r="S280" t="str">
        <f t="shared" si="55"/>
        <v/>
      </c>
      <c r="T280" s="47" t="s">
        <v>8</v>
      </c>
      <c r="U280" t="str">
        <f t="shared" si="56"/>
        <v/>
      </c>
      <c r="V280" s="46" t="s">
        <v>8</v>
      </c>
      <c r="W280" t="str">
        <f t="shared" si="57"/>
        <v/>
      </c>
      <c r="X280" s="46" t="s">
        <v>8</v>
      </c>
      <c r="Y280" t="b">
        <f t="shared" si="58"/>
        <v>1</v>
      </c>
      <c r="Z280" s="49"/>
    </row>
    <row r="281" spans="1:26">
      <c r="A281" s="17">
        <v>1</v>
      </c>
      <c r="B281" s="31">
        <f t="shared" si="67"/>
        <v>44138.75</v>
      </c>
      <c r="C281" s="93">
        <f t="shared" si="65"/>
        <v>16572.797507335199</v>
      </c>
      <c r="D281" s="23"/>
      <c r="E281" s="24">
        <f t="shared" si="66"/>
        <v>2098535.6474563507</v>
      </c>
      <c r="F281" s="94" t="str">
        <f t="shared" si="51"/>
        <v/>
      </c>
      <c r="G281" s="1">
        <f t="shared" si="59"/>
        <v>-5476.4475312875356</v>
      </c>
      <c r="H281" s="4">
        <f t="shared" si="60"/>
        <v>558714.97286797932</v>
      </c>
      <c r="I281" s="1">
        <f t="shared" si="61"/>
        <v>19424.677056064233</v>
      </c>
      <c r="J281" s="3"/>
      <c r="K281" s="10">
        <f t="shared" si="62"/>
        <v>1356488.4117845381</v>
      </c>
      <c r="L281" s="1">
        <f t="shared" si="63"/>
        <v>2624.5679825587135</v>
      </c>
      <c r="M281" s="3"/>
      <c r="N281" s="14">
        <f t="shared" si="64"/>
        <v>183332.26280383326</v>
      </c>
      <c r="O281" s="15" t="s">
        <v>11</v>
      </c>
      <c r="P281" t="str">
        <f t="shared" si="52"/>
        <v/>
      </c>
      <c r="Q281" s="19">
        <f t="shared" si="53"/>
        <v>8.9186056345402373E-2</v>
      </c>
      <c r="R281" t="str">
        <f t="shared" si="54"/>
        <v/>
      </c>
      <c r="S281" t="str">
        <f t="shared" si="55"/>
        <v/>
      </c>
      <c r="T281" s="47" t="s">
        <v>8</v>
      </c>
      <c r="U281" t="str">
        <f t="shared" si="56"/>
        <v/>
      </c>
      <c r="V281" s="46" t="s">
        <v>8</v>
      </c>
      <c r="W281" t="str">
        <f t="shared" si="57"/>
        <v/>
      </c>
      <c r="X281" s="46" t="s">
        <v>8</v>
      </c>
      <c r="Y281" t="b">
        <f t="shared" si="58"/>
        <v>1</v>
      </c>
      <c r="Z281" s="49"/>
    </row>
    <row r="282" spans="1:26">
      <c r="A282" s="17">
        <v>1</v>
      </c>
      <c r="B282" s="31">
        <f t="shared" si="67"/>
        <v>44139.75</v>
      </c>
      <c r="C282" s="93">
        <f t="shared" si="65"/>
        <v>16137.192518928554</v>
      </c>
      <c r="D282" s="23"/>
      <c r="E282" s="24">
        <f t="shared" si="66"/>
        <v>2114672.8399752793</v>
      </c>
      <c r="F282" s="94" t="str">
        <f t="shared" si="51"/>
        <v/>
      </c>
      <c r="G282" s="1">
        <f t="shared" si="59"/>
        <v>-5687.5960351717413</v>
      </c>
      <c r="H282" s="4">
        <f t="shared" si="60"/>
        <v>553027.37683280755</v>
      </c>
      <c r="I282" s="1">
        <f t="shared" si="61"/>
        <v>19226.938098682345</v>
      </c>
      <c r="J282" s="3"/>
      <c r="K282" s="10">
        <f t="shared" si="62"/>
        <v>1375715.3498832204</v>
      </c>
      <c r="L282" s="1">
        <f t="shared" si="63"/>
        <v>2597.8504554177916</v>
      </c>
      <c r="M282" s="3"/>
      <c r="N282" s="14">
        <f t="shared" si="64"/>
        <v>185930.11325925105</v>
      </c>
      <c r="O282" s="15" t="s">
        <v>11</v>
      </c>
      <c r="P282" t="str">
        <f t="shared" si="52"/>
        <v/>
      </c>
      <c r="Q282" s="19">
        <f t="shared" si="53"/>
        <v>8.9186056345402373E-2</v>
      </c>
      <c r="R282" t="str">
        <f t="shared" si="54"/>
        <v/>
      </c>
      <c r="S282" t="str">
        <f t="shared" si="55"/>
        <v/>
      </c>
      <c r="T282" s="47" t="s">
        <v>8</v>
      </c>
      <c r="U282" t="str">
        <f t="shared" si="56"/>
        <v/>
      </c>
      <c r="V282" s="46" t="s">
        <v>8</v>
      </c>
      <c r="W282" t="str">
        <f t="shared" si="57"/>
        <v/>
      </c>
      <c r="X282" s="46" t="s">
        <v>8</v>
      </c>
      <c r="Y282" t="b">
        <f t="shared" si="58"/>
        <v>1</v>
      </c>
      <c r="Z282" s="49"/>
    </row>
    <row r="283" spans="1:26">
      <c r="A283" s="17">
        <v>1</v>
      </c>
      <c r="B283" s="31">
        <f t="shared" si="67"/>
        <v>44140.75</v>
      </c>
      <c r="C283" s="93">
        <f t="shared" si="65"/>
        <v>15708.126481976826</v>
      </c>
      <c r="D283" s="23"/>
      <c r="E283" s="24">
        <f t="shared" si="66"/>
        <v>2130380.9664572561</v>
      </c>
      <c r="F283" s="94" t="str">
        <f t="shared" si="51"/>
        <v/>
      </c>
      <c r="G283" s="1">
        <f t="shared" si="59"/>
        <v>-5884.4373986867367</v>
      </c>
      <c r="H283" s="4">
        <f t="shared" si="60"/>
        <v>547142.93943412078</v>
      </c>
      <c r="I283" s="1">
        <f t="shared" si="61"/>
        <v>19022.35561624165</v>
      </c>
      <c r="J283" s="3"/>
      <c r="K283" s="10">
        <f t="shared" si="62"/>
        <v>1394737.7054994621</v>
      </c>
      <c r="L283" s="1">
        <f t="shared" si="63"/>
        <v>2570.208264422467</v>
      </c>
      <c r="M283" s="3"/>
      <c r="N283" s="14">
        <f t="shared" si="64"/>
        <v>188500.32152367351</v>
      </c>
      <c r="O283" s="15" t="s">
        <v>11</v>
      </c>
      <c r="P283" t="str">
        <f t="shared" si="52"/>
        <v/>
      </c>
      <c r="Q283" s="19">
        <f t="shared" si="53"/>
        <v>8.9186056345402373E-2</v>
      </c>
      <c r="R283" t="str">
        <f t="shared" si="54"/>
        <v/>
      </c>
      <c r="S283" t="str">
        <f t="shared" si="55"/>
        <v/>
      </c>
      <c r="T283" s="47" t="s">
        <v>8</v>
      </c>
      <c r="U283" t="str">
        <f t="shared" si="56"/>
        <v/>
      </c>
      <c r="V283" s="46" t="s">
        <v>8</v>
      </c>
      <c r="W283" t="str">
        <f t="shared" si="57"/>
        <v/>
      </c>
      <c r="X283" s="46" t="s">
        <v>8</v>
      </c>
      <c r="Y283" t="b">
        <f t="shared" si="58"/>
        <v>1</v>
      </c>
      <c r="Z283" s="49"/>
    </row>
    <row r="284" spans="1:26">
      <c r="A284" s="17">
        <v>1</v>
      </c>
      <c r="B284" s="31">
        <f t="shared" si="67"/>
        <v>44141.75</v>
      </c>
      <c r="C284" s="93">
        <f t="shared" si="65"/>
        <v>15285.975718482397</v>
      </c>
      <c r="D284" s="23"/>
      <c r="E284" s="24">
        <f t="shared" si="66"/>
        <v>2145666.9421757385</v>
      </c>
      <c r="F284" s="94" t="str">
        <f t="shared" si="51"/>
        <v/>
      </c>
      <c r="G284" s="1">
        <f t="shared" si="59"/>
        <v>-6067.1527709196107</v>
      </c>
      <c r="H284" s="4">
        <f t="shared" si="60"/>
        <v>541075.78666320117</v>
      </c>
      <c r="I284" s="1">
        <f t="shared" si="61"/>
        <v>18811.42072287382</v>
      </c>
      <c r="J284" s="3"/>
      <c r="K284" s="10">
        <f t="shared" si="62"/>
        <v>1413549.126222336</v>
      </c>
      <c r="L284" s="1">
        <f t="shared" si="63"/>
        <v>2541.7077665279694</v>
      </c>
      <c r="M284" s="3"/>
      <c r="N284" s="14">
        <f t="shared" si="64"/>
        <v>191042.02929020149</v>
      </c>
      <c r="O284" s="15" t="s">
        <v>11</v>
      </c>
      <c r="P284" t="str">
        <f t="shared" si="52"/>
        <v/>
      </c>
      <c r="Q284" s="19">
        <f t="shared" si="53"/>
        <v>8.9186056345402373E-2</v>
      </c>
      <c r="R284" t="str">
        <f t="shared" si="54"/>
        <v/>
      </c>
      <c r="S284" t="str">
        <f t="shared" si="55"/>
        <v/>
      </c>
      <c r="T284" s="47" t="s">
        <v>8</v>
      </c>
      <c r="U284" t="str">
        <f t="shared" si="56"/>
        <v/>
      </c>
      <c r="V284" s="46" t="s">
        <v>8</v>
      </c>
      <c r="W284" t="str">
        <f t="shared" si="57"/>
        <v/>
      </c>
      <c r="X284" s="46" t="s">
        <v>8</v>
      </c>
      <c r="Y284" t="b">
        <f t="shared" si="58"/>
        <v>1</v>
      </c>
      <c r="Z284" s="49"/>
    </row>
    <row r="285" spans="1:26">
      <c r="A285" s="17">
        <v>1</v>
      </c>
      <c r="B285" s="31">
        <f t="shared" si="67"/>
        <v>44142.75</v>
      </c>
      <c r="C285" s="93">
        <f t="shared" si="65"/>
        <v>14871.067942112684</v>
      </c>
      <c r="D285" s="23"/>
      <c r="E285" s="24">
        <f t="shared" si="66"/>
        <v>2160538.0101178512</v>
      </c>
      <c r="F285" s="94" t="str">
        <f t="shared" si="51"/>
        <v/>
      </c>
      <c r="G285" s="1">
        <f t="shared" si="59"/>
        <v>-6235.9631863370359</v>
      </c>
      <c r="H285" s="4">
        <f t="shared" si="60"/>
        <v>534839.82347686414</v>
      </c>
      <c r="I285" s="1">
        <f t="shared" si="61"/>
        <v>18594.616848071048</v>
      </c>
      <c r="J285" s="3"/>
      <c r="K285" s="10">
        <f t="shared" si="62"/>
        <v>1432143.7430704071</v>
      </c>
      <c r="L285" s="1">
        <f t="shared" si="63"/>
        <v>2512.4142803783825</v>
      </c>
      <c r="M285" s="3"/>
      <c r="N285" s="14">
        <f t="shared" si="64"/>
        <v>193554.44357057987</v>
      </c>
      <c r="O285" s="15" t="s">
        <v>11</v>
      </c>
      <c r="P285" t="str">
        <f t="shared" si="52"/>
        <v/>
      </c>
      <c r="Q285" s="19">
        <f t="shared" si="53"/>
        <v>8.9186056345402373E-2</v>
      </c>
      <c r="R285" t="str">
        <f t="shared" si="54"/>
        <v/>
      </c>
      <c r="S285" t="str">
        <f t="shared" si="55"/>
        <v/>
      </c>
      <c r="T285" s="47" t="s">
        <v>8</v>
      </c>
      <c r="U285" t="str">
        <f t="shared" si="56"/>
        <v/>
      </c>
      <c r="V285" s="46" t="s">
        <v>8</v>
      </c>
      <c r="W285" t="str">
        <f t="shared" si="57"/>
        <v/>
      </c>
      <c r="X285" s="46" t="s">
        <v>8</v>
      </c>
      <c r="Y285" t="b">
        <f t="shared" si="58"/>
        <v>1</v>
      </c>
      <c r="Z285" s="49"/>
    </row>
    <row r="286" spans="1:26">
      <c r="A286" s="17">
        <v>1</v>
      </c>
      <c r="B286" s="31">
        <f t="shared" si="67"/>
        <v>44143.75</v>
      </c>
      <c r="C286" s="93">
        <f t="shared" si="65"/>
        <v>14463.684874282219</v>
      </c>
      <c r="D286" s="23"/>
      <c r="E286" s="24">
        <f t="shared" si="66"/>
        <v>2175001.6949921334</v>
      </c>
      <c r="F286" s="94" t="str">
        <f t="shared" si="51"/>
        <v/>
      </c>
      <c r="G286" s="1">
        <f t="shared" si="59"/>
        <v>-6391.1255337470639</v>
      </c>
      <c r="H286" s="4">
        <f t="shared" si="60"/>
        <v>528448.69794311712</v>
      </c>
      <c r="I286" s="1">
        <f t="shared" si="61"/>
        <v>18372.418490148866</v>
      </c>
      <c r="J286" s="3"/>
      <c r="K286" s="10">
        <f t="shared" si="62"/>
        <v>1450516.1615605559</v>
      </c>
      <c r="L286" s="1">
        <f t="shared" si="63"/>
        <v>2482.3919178805918</v>
      </c>
      <c r="M286" s="3"/>
      <c r="N286" s="14">
        <f t="shared" si="64"/>
        <v>196036.83548846046</v>
      </c>
      <c r="O286" s="15" t="s">
        <v>11</v>
      </c>
      <c r="P286" t="str">
        <f t="shared" si="52"/>
        <v/>
      </c>
      <c r="Q286" s="19">
        <f t="shared" si="53"/>
        <v>8.9186056345402373E-2</v>
      </c>
      <c r="R286" t="str">
        <f t="shared" si="54"/>
        <v/>
      </c>
      <c r="S286" t="str">
        <f t="shared" si="55"/>
        <v/>
      </c>
      <c r="T286" s="47" t="s">
        <v>8</v>
      </c>
      <c r="U286" t="str">
        <f t="shared" si="56"/>
        <v/>
      </c>
      <c r="V286" s="46" t="s">
        <v>8</v>
      </c>
      <c r="W286" t="str">
        <f t="shared" si="57"/>
        <v/>
      </c>
      <c r="X286" s="46" t="s">
        <v>8</v>
      </c>
      <c r="Y286" t="b">
        <f t="shared" si="58"/>
        <v>1</v>
      </c>
      <c r="Z286" s="49"/>
    </row>
    <row r="287" spans="1:26">
      <c r="A287" s="17">
        <v>1</v>
      </c>
      <c r="B287" s="31">
        <f t="shared" si="67"/>
        <v>44144.75</v>
      </c>
      <c r="C287" s="93">
        <f t="shared" si="65"/>
        <v>14064.064911319874</v>
      </c>
      <c r="D287" s="23"/>
      <c r="E287" s="24">
        <f t="shared" si="66"/>
        <v>2189065.7599034533</v>
      </c>
      <c r="F287" s="94" t="str">
        <f t="shared" si="51"/>
        <v/>
      </c>
      <c r="G287" s="1">
        <f t="shared" si="59"/>
        <v>-6532.9286291491208</v>
      </c>
      <c r="H287" s="4">
        <f t="shared" si="60"/>
        <v>521915.76931396802</v>
      </c>
      <c r="I287" s="1">
        <f t="shared" si="61"/>
        <v>18145.290106242956</v>
      </c>
      <c r="J287" s="3"/>
      <c r="K287" s="10">
        <f t="shared" si="62"/>
        <v>1468661.4516667989</v>
      </c>
      <c r="L287" s="1">
        <f t="shared" si="63"/>
        <v>2451.7034342260513</v>
      </c>
      <c r="M287" s="3"/>
      <c r="N287" s="14">
        <f t="shared" si="64"/>
        <v>198488.53892268651</v>
      </c>
      <c r="O287" s="15" t="s">
        <v>11</v>
      </c>
      <c r="P287" t="str">
        <f t="shared" si="52"/>
        <v/>
      </c>
      <c r="Q287" s="19">
        <f t="shared" si="53"/>
        <v>8.9186056345402373E-2</v>
      </c>
      <c r="R287" t="str">
        <f t="shared" si="54"/>
        <v/>
      </c>
      <c r="S287" t="str">
        <f t="shared" si="55"/>
        <v/>
      </c>
      <c r="T287" s="47" t="s">
        <v>8</v>
      </c>
      <c r="U287" t="str">
        <f t="shared" si="56"/>
        <v/>
      </c>
      <c r="V287" s="46" t="s">
        <v>8</v>
      </c>
      <c r="W287" t="str">
        <f t="shared" si="57"/>
        <v/>
      </c>
      <c r="X287" s="46" t="s">
        <v>8</v>
      </c>
      <c r="Y287" t="b">
        <f t="shared" si="58"/>
        <v>1</v>
      </c>
      <c r="Z287" s="49"/>
    </row>
    <row r="288" spans="1:26">
      <c r="A288" s="17">
        <v>1</v>
      </c>
      <c r="B288" s="31">
        <f t="shared" si="67"/>
        <v>44145.75</v>
      </c>
      <c r="C288" s="93">
        <f t="shared" si="65"/>
        <v>13672.405812697485</v>
      </c>
      <c r="D288" s="23"/>
      <c r="E288" s="24">
        <f t="shared" si="66"/>
        <v>2202738.1657161508</v>
      </c>
      <c r="F288" s="94" t="str">
        <f t="shared" si="51"/>
        <v/>
      </c>
      <c r="G288" s="1">
        <f t="shared" si="59"/>
        <v>-6661.6894174189811</v>
      </c>
      <c r="H288" s="4">
        <f t="shared" si="60"/>
        <v>515254.07989654905</v>
      </c>
      <c r="I288" s="1">
        <f t="shared" si="61"/>
        <v>17913.685134360916</v>
      </c>
      <c r="J288" s="3"/>
      <c r="K288" s="10">
        <f t="shared" si="62"/>
        <v>1486575.1368011599</v>
      </c>
      <c r="L288" s="1">
        <f t="shared" si="63"/>
        <v>2420.4100957551682</v>
      </c>
      <c r="M288" s="3"/>
      <c r="N288" s="14">
        <f t="shared" si="64"/>
        <v>200908.94901844166</v>
      </c>
      <c r="O288" s="15" t="s">
        <v>11</v>
      </c>
      <c r="P288" t="str">
        <f t="shared" si="52"/>
        <v/>
      </c>
      <c r="Q288" s="19">
        <f t="shared" si="53"/>
        <v>8.9186056345402373E-2</v>
      </c>
      <c r="R288" t="str">
        <f t="shared" si="54"/>
        <v/>
      </c>
      <c r="S288" t="str">
        <f t="shared" si="55"/>
        <v/>
      </c>
      <c r="T288" s="47" t="s">
        <v>8</v>
      </c>
      <c r="U288" t="str">
        <f t="shared" si="56"/>
        <v/>
      </c>
      <c r="V288" s="46" t="s">
        <v>8</v>
      </c>
      <c r="W288" t="str">
        <f t="shared" si="57"/>
        <v/>
      </c>
      <c r="X288" s="46" t="s">
        <v>8</v>
      </c>
      <c r="Y288" t="b">
        <f t="shared" si="58"/>
        <v>1</v>
      </c>
      <c r="Z288" s="49"/>
    </row>
    <row r="289" spans="1:26">
      <c r="A289" s="17">
        <v>1</v>
      </c>
      <c r="B289" s="31">
        <f t="shared" si="67"/>
        <v>44146.75</v>
      </c>
      <c r="C289" s="93">
        <f t="shared" si="65"/>
        <v>13288.867383868434</v>
      </c>
      <c r="D289" s="23"/>
      <c r="E289" s="24">
        <f t="shared" si="66"/>
        <v>2216027.0331000192</v>
      </c>
      <c r="F289" s="94" t="str">
        <f t="shared" si="51"/>
        <v/>
      </c>
      <c r="G289" s="1">
        <f t="shared" si="59"/>
        <v>-6777.749323388779</v>
      </c>
      <c r="H289" s="4">
        <f t="shared" si="60"/>
        <v>508476.33057316026</v>
      </c>
      <c r="I289" s="1">
        <f t="shared" si="61"/>
        <v>17678.045142294883</v>
      </c>
      <c r="J289" s="3"/>
      <c r="K289" s="10">
        <f t="shared" si="62"/>
        <v>1504253.1819434548</v>
      </c>
      <c r="L289" s="1">
        <f t="shared" si="63"/>
        <v>2388.5715649625117</v>
      </c>
      <c r="M289" s="3"/>
      <c r="N289" s="14">
        <f t="shared" si="64"/>
        <v>203297.52058340417</v>
      </c>
      <c r="O289" s="15" t="s">
        <v>11</v>
      </c>
      <c r="P289" t="str">
        <f t="shared" si="52"/>
        <v/>
      </c>
      <c r="Q289" s="19">
        <f t="shared" si="53"/>
        <v>8.9186056345402373E-2</v>
      </c>
      <c r="R289" t="str">
        <f t="shared" si="54"/>
        <v/>
      </c>
      <c r="S289" t="str">
        <f t="shared" si="55"/>
        <v/>
      </c>
      <c r="T289" s="47" t="s">
        <v>8</v>
      </c>
      <c r="U289" t="str">
        <f t="shared" si="56"/>
        <v/>
      </c>
      <c r="V289" s="46" t="s">
        <v>8</v>
      </c>
      <c r="W289" t="str">
        <f t="shared" si="57"/>
        <v/>
      </c>
      <c r="X289" s="46" t="s">
        <v>8</v>
      </c>
      <c r="Y289" t="b">
        <f t="shared" si="58"/>
        <v>1</v>
      </c>
      <c r="Z289" s="49"/>
    </row>
    <row r="290" spans="1:26">
      <c r="A290" s="17">
        <v>1</v>
      </c>
      <c r="B290" s="31">
        <f t="shared" si="67"/>
        <v>44147.75</v>
      </c>
      <c r="C290" s="93">
        <f t="shared" si="65"/>
        <v>12913.574130713474</v>
      </c>
      <c r="D290" s="23"/>
      <c r="E290" s="24">
        <f t="shared" si="66"/>
        <v>2228940.6072307327</v>
      </c>
      <c r="F290" s="94" t="str">
        <f t="shared" si="51"/>
        <v/>
      </c>
      <c r="G290" s="1">
        <f t="shared" si="59"/>
        <v>-6881.4707687793834</v>
      </c>
      <c r="H290" s="4">
        <f t="shared" si="60"/>
        <v>501594.85980438086</v>
      </c>
      <c r="I290" s="1">
        <f t="shared" si="61"/>
        <v>17438.799097628969</v>
      </c>
      <c r="J290" s="3"/>
      <c r="K290" s="10">
        <f t="shared" si="62"/>
        <v>1521691.9810410838</v>
      </c>
      <c r="L290" s="1">
        <f t="shared" si="63"/>
        <v>2356.2458018637667</v>
      </c>
      <c r="M290" s="3"/>
      <c r="N290" s="14">
        <f t="shared" si="64"/>
        <v>205653.76638526793</v>
      </c>
      <c r="O290" s="15" t="s">
        <v>11</v>
      </c>
      <c r="P290" t="str">
        <f t="shared" si="52"/>
        <v/>
      </c>
      <c r="Q290" s="19">
        <f t="shared" si="53"/>
        <v>8.9186056345402373E-2</v>
      </c>
      <c r="R290" t="str">
        <f t="shared" si="54"/>
        <v/>
      </c>
      <c r="S290" t="str">
        <f t="shared" si="55"/>
        <v/>
      </c>
      <c r="T290" s="47" t="s">
        <v>8</v>
      </c>
      <c r="U290" t="str">
        <f t="shared" si="56"/>
        <v/>
      </c>
      <c r="V290" s="46" t="s">
        <v>8</v>
      </c>
      <c r="W290" t="str">
        <f t="shared" si="57"/>
        <v/>
      </c>
      <c r="X290" s="46" t="s">
        <v>8</v>
      </c>
      <c r="Y290" t="b">
        <f t="shared" si="58"/>
        <v>1</v>
      </c>
      <c r="Z290" s="49"/>
    </row>
    <row r="291" spans="1:26">
      <c r="A291" s="17">
        <v>1</v>
      </c>
      <c r="B291" s="31">
        <f t="shared" si="67"/>
        <v>44148.75</v>
      </c>
      <c r="C291" s="93">
        <f t="shared" si="65"/>
        <v>12546.617865868844</v>
      </c>
      <c r="D291" s="23"/>
      <c r="E291" s="24">
        <f t="shared" si="66"/>
        <v>2241487.2250966015</v>
      </c>
      <c r="F291" s="94" t="str">
        <f t="shared" si="51"/>
        <v/>
      </c>
      <c r="G291" s="1">
        <f t="shared" si="59"/>
        <v>-6973.2338676518229</v>
      </c>
      <c r="H291" s="4">
        <f t="shared" si="60"/>
        <v>494621.62593672902</v>
      </c>
      <c r="I291" s="1">
        <f t="shared" si="61"/>
        <v>17196.362752634948</v>
      </c>
      <c r="J291" s="3"/>
      <c r="K291" s="10">
        <f t="shared" si="62"/>
        <v>1538888.3437937188</v>
      </c>
      <c r="L291" s="1">
        <f t="shared" si="63"/>
        <v>2323.4889808858229</v>
      </c>
      <c r="M291" s="3"/>
      <c r="N291" s="14">
        <f t="shared" si="64"/>
        <v>207977.25536615375</v>
      </c>
      <c r="O291" s="15" t="s">
        <v>11</v>
      </c>
      <c r="P291" t="str">
        <f t="shared" si="52"/>
        <v/>
      </c>
      <c r="Q291" s="19">
        <f t="shared" si="53"/>
        <v>8.9186056345402373E-2</v>
      </c>
      <c r="R291" t="str">
        <f t="shared" si="54"/>
        <v/>
      </c>
      <c r="S291" t="str">
        <f t="shared" si="55"/>
        <v/>
      </c>
      <c r="T291" s="47" t="s">
        <v>8</v>
      </c>
      <c r="U291" t="str">
        <f t="shared" si="56"/>
        <v/>
      </c>
      <c r="V291" s="46" t="s">
        <v>8</v>
      </c>
      <c r="W291" t="str">
        <f t="shared" si="57"/>
        <v/>
      </c>
      <c r="X291" s="46" t="s">
        <v>8</v>
      </c>
      <c r="Y291" t="b">
        <f t="shared" si="58"/>
        <v>1</v>
      </c>
      <c r="Z291" s="49"/>
    </row>
    <row r="292" spans="1:26">
      <c r="A292" s="17">
        <v>1</v>
      </c>
      <c r="B292" s="31">
        <f t="shared" si="67"/>
        <v>44149.75</v>
      </c>
      <c r="C292" s="93">
        <f t="shared" si="65"/>
        <v>12188.060250343755</v>
      </c>
      <c r="D292" s="23"/>
      <c r="E292" s="24">
        <f t="shared" si="66"/>
        <v>2253675.2853469453</v>
      </c>
      <c r="F292" s="94" t="str">
        <f t="shared" si="51"/>
        <v/>
      </c>
      <c r="G292" s="1">
        <f t="shared" si="59"/>
        <v>-7053.4333095842658</v>
      </c>
      <c r="H292" s="4">
        <f t="shared" si="60"/>
        <v>487568.19262714474</v>
      </c>
      <c r="I292" s="1">
        <f t="shared" si="61"/>
        <v>16951.138137529571</v>
      </c>
      <c r="J292" s="3"/>
      <c r="K292" s="10">
        <f t="shared" si="62"/>
        <v>1555839.4819312484</v>
      </c>
      <c r="L292" s="1">
        <f t="shared" si="63"/>
        <v>2290.3554223981714</v>
      </c>
      <c r="M292" s="3"/>
      <c r="N292" s="14">
        <f t="shared" si="64"/>
        <v>210267.61078855192</v>
      </c>
      <c r="O292" s="15" t="s">
        <v>11</v>
      </c>
      <c r="P292" t="str">
        <f t="shared" si="52"/>
        <v/>
      </c>
      <c r="Q292" s="19">
        <f t="shared" si="53"/>
        <v>8.9186056345402373E-2</v>
      </c>
      <c r="R292" t="str">
        <f t="shared" si="54"/>
        <v/>
      </c>
      <c r="S292" t="str">
        <f t="shared" si="55"/>
        <v/>
      </c>
      <c r="T292" s="47" t="s">
        <v>8</v>
      </c>
      <c r="U292" t="str">
        <f t="shared" si="56"/>
        <v/>
      </c>
      <c r="V292" s="46" t="s">
        <v>8</v>
      </c>
      <c r="W292" t="str">
        <f t="shared" si="57"/>
        <v/>
      </c>
      <c r="X292" s="46" t="s">
        <v>8</v>
      </c>
      <c r="Y292" t="b">
        <f t="shared" si="58"/>
        <v>1</v>
      </c>
      <c r="Z292" s="49"/>
    </row>
    <row r="293" spans="1:26">
      <c r="A293" s="17">
        <v>1</v>
      </c>
      <c r="B293" s="31">
        <f t="shared" si="67"/>
        <v>44150.75</v>
      </c>
      <c r="C293" s="93">
        <f t="shared" si="65"/>
        <v>11837.935256669763</v>
      </c>
      <c r="D293" s="23"/>
      <c r="E293" s="24">
        <f t="shared" si="66"/>
        <v>2265513.220603615</v>
      </c>
      <c r="F293" s="94" t="str">
        <f t="shared" si="51"/>
        <v/>
      </c>
      <c r="G293" s="1">
        <f t="shared" si="59"/>
        <v>-7122.4754366607731</v>
      </c>
      <c r="H293" s="4">
        <f t="shared" si="60"/>
        <v>480445.71719048399</v>
      </c>
      <c r="I293" s="1">
        <f t="shared" si="61"/>
        <v>16703.513155355384</v>
      </c>
      <c r="J293" s="3"/>
      <c r="K293" s="10">
        <f t="shared" si="62"/>
        <v>1572542.9950866038</v>
      </c>
      <c r="L293" s="1">
        <f t="shared" si="63"/>
        <v>2256.8975379751637</v>
      </c>
      <c r="M293" s="3"/>
      <c r="N293" s="14">
        <f t="shared" si="64"/>
        <v>212524.50832652708</v>
      </c>
      <c r="O293" s="15" t="s">
        <v>11</v>
      </c>
      <c r="P293" t="str">
        <f t="shared" si="52"/>
        <v/>
      </c>
      <c r="Q293" s="19">
        <f t="shared" si="53"/>
        <v>8.9186056345402373E-2</v>
      </c>
      <c r="R293" t="str">
        <f t="shared" si="54"/>
        <v/>
      </c>
      <c r="S293" t="str">
        <f t="shared" si="55"/>
        <v/>
      </c>
      <c r="T293" s="47" t="s">
        <v>8</v>
      </c>
      <c r="U293" t="str">
        <f t="shared" si="56"/>
        <v/>
      </c>
      <c r="V293" s="46" t="s">
        <v>8</v>
      </c>
      <c r="W293" t="str">
        <f t="shared" si="57"/>
        <v/>
      </c>
      <c r="X293" s="46" t="s">
        <v>8</v>
      </c>
      <c r="Y293" t="b">
        <f t="shared" si="58"/>
        <v>1</v>
      </c>
      <c r="Z293" s="49"/>
    </row>
    <row r="294" spans="1:26">
      <c r="A294" s="17">
        <v>1</v>
      </c>
      <c r="B294" s="31">
        <f t="shared" si="67"/>
        <v>44151.75</v>
      </c>
      <c r="C294" s="93">
        <f t="shared" si="65"/>
        <v>11496.251542518381</v>
      </c>
      <c r="D294" s="23"/>
      <c r="E294" s="24">
        <f t="shared" si="66"/>
        <v>2277009.4721461334</v>
      </c>
      <c r="F294" s="94" t="str">
        <f t="shared" si="51"/>
        <v/>
      </c>
      <c r="G294" s="1">
        <f t="shared" si="59"/>
        <v>-7180.7755175765733</v>
      </c>
      <c r="H294" s="4">
        <f t="shared" si="60"/>
        <v>473264.94167290744</v>
      </c>
      <c r="I294" s="1">
        <f t="shared" si="61"/>
        <v>16453.861271631882</v>
      </c>
      <c r="J294" s="3"/>
      <c r="K294" s="10">
        <f t="shared" si="62"/>
        <v>1588996.8563582357</v>
      </c>
      <c r="L294" s="1">
        <f t="shared" si="63"/>
        <v>2223.1657884631882</v>
      </c>
      <c r="M294" s="3"/>
      <c r="N294" s="14">
        <f t="shared" si="64"/>
        <v>214747.67411499028</v>
      </c>
      <c r="O294" s="15" t="s">
        <v>11</v>
      </c>
      <c r="P294" t="str">
        <f t="shared" si="52"/>
        <v/>
      </c>
      <c r="Q294" s="19">
        <f t="shared" si="53"/>
        <v>8.9186056345402373E-2</v>
      </c>
      <c r="R294" t="str">
        <f t="shared" si="54"/>
        <v/>
      </c>
      <c r="S294" t="str">
        <f t="shared" si="55"/>
        <v/>
      </c>
      <c r="T294" s="47" t="s">
        <v>8</v>
      </c>
      <c r="U294" t="str">
        <f t="shared" si="56"/>
        <v/>
      </c>
      <c r="V294" s="46" t="s">
        <v>8</v>
      </c>
      <c r="W294" t="str">
        <f t="shared" si="57"/>
        <v/>
      </c>
      <c r="X294" s="46" t="s">
        <v>8</v>
      </c>
      <c r="Y294" t="b">
        <f t="shared" si="58"/>
        <v>1</v>
      </c>
      <c r="Z294" s="49"/>
    </row>
    <row r="295" spans="1:26">
      <c r="A295" s="17">
        <v>1</v>
      </c>
      <c r="B295" s="31">
        <f t="shared" si="67"/>
        <v>44152.75</v>
      </c>
      <c r="C295" s="93">
        <f t="shared" si="65"/>
        <v>11162.994726099074</v>
      </c>
      <c r="D295" s="23"/>
      <c r="E295" s="24">
        <f t="shared" si="66"/>
        <v>2288172.4668722325</v>
      </c>
      <c r="F295" s="94" t="str">
        <f t="shared" si="51"/>
        <v/>
      </c>
      <c r="G295" s="1">
        <f t="shared" si="59"/>
        <v>-7228.755219717822</v>
      </c>
      <c r="H295" s="4">
        <f t="shared" si="60"/>
        <v>466036.18645318964</v>
      </c>
      <c r="I295" s="1">
        <f t="shared" si="61"/>
        <v>16202.541291894135</v>
      </c>
      <c r="J295" s="3"/>
      <c r="K295" s="10">
        <f t="shared" si="62"/>
        <v>1605199.3976501299</v>
      </c>
      <c r="L295" s="1">
        <f t="shared" si="63"/>
        <v>2189.2086539227671</v>
      </c>
      <c r="M295" s="3"/>
      <c r="N295" s="14">
        <f t="shared" si="64"/>
        <v>216936.88276891306</v>
      </c>
      <c r="O295" s="15" t="s">
        <v>11</v>
      </c>
      <c r="P295" t="str">
        <f t="shared" si="52"/>
        <v/>
      </c>
      <c r="Q295" s="19">
        <f t="shared" si="53"/>
        <v>8.9186056345402373E-2</v>
      </c>
      <c r="R295" t="str">
        <f t="shared" si="54"/>
        <v/>
      </c>
      <c r="S295" t="str">
        <f t="shared" si="55"/>
        <v/>
      </c>
      <c r="T295" s="47" t="s">
        <v>8</v>
      </c>
      <c r="U295" t="str">
        <f t="shared" si="56"/>
        <v/>
      </c>
      <c r="V295" s="46" t="s">
        <v>8</v>
      </c>
      <c r="W295" t="str">
        <f t="shared" si="57"/>
        <v/>
      </c>
      <c r="X295" s="46" t="s">
        <v>8</v>
      </c>
      <c r="Y295" t="b">
        <f t="shared" si="58"/>
        <v>1</v>
      </c>
      <c r="Z295" s="49"/>
    </row>
    <row r="296" spans="1:26">
      <c r="A296" s="17">
        <v>1</v>
      </c>
      <c r="B296" s="31">
        <f t="shared" si="67"/>
        <v>44153.75</v>
      </c>
      <c r="C296" s="93">
        <f t="shared" si="65"/>
        <v>10838.129556853324</v>
      </c>
      <c r="D296" s="23"/>
      <c r="E296" s="24">
        <f t="shared" si="66"/>
        <v>2299010.5964290858</v>
      </c>
      <c r="F296" s="94" t="str">
        <f t="shared" si="51"/>
        <v/>
      </c>
      <c r="G296" s="1">
        <f t="shared" si="59"/>
        <v>-7266.8402779483267</v>
      </c>
      <c r="H296" s="4">
        <f t="shared" si="60"/>
        <v>458769.34617524134</v>
      </c>
      <c r="I296" s="1">
        <f t="shared" si="61"/>
        <v>15949.897220280001</v>
      </c>
      <c r="J296" s="3"/>
      <c r="K296" s="10">
        <f t="shared" si="62"/>
        <v>1621149.2948704099</v>
      </c>
      <c r="L296" s="1">
        <f t="shared" si="63"/>
        <v>2155.0726145215503</v>
      </c>
      <c r="M296" s="3"/>
      <c r="N296" s="14">
        <f t="shared" si="64"/>
        <v>219091.9553834346</v>
      </c>
      <c r="O296" s="15" t="s">
        <v>11</v>
      </c>
      <c r="P296" t="str">
        <f t="shared" si="52"/>
        <v/>
      </c>
      <c r="Q296" s="19">
        <f t="shared" si="53"/>
        <v>8.9186056345402373E-2</v>
      </c>
      <c r="R296" t="str">
        <f t="shared" si="54"/>
        <v/>
      </c>
      <c r="S296" t="str">
        <f t="shared" si="55"/>
        <v/>
      </c>
      <c r="T296" s="47" t="s">
        <v>8</v>
      </c>
      <c r="U296" t="str">
        <f t="shared" si="56"/>
        <v/>
      </c>
      <c r="V296" s="46" t="s">
        <v>8</v>
      </c>
      <c r="W296" t="str">
        <f t="shared" si="57"/>
        <v/>
      </c>
      <c r="X296" s="46" t="s">
        <v>8</v>
      </c>
      <c r="Y296" t="b">
        <f t="shared" si="58"/>
        <v>1</v>
      </c>
      <c r="Z296" s="49"/>
    </row>
    <row r="297" spans="1:26">
      <c r="A297" s="17">
        <v>1</v>
      </c>
      <c r="B297" s="31">
        <f t="shared" si="67"/>
        <v>44154.75</v>
      </c>
      <c r="C297" s="93">
        <f t="shared" si="65"/>
        <v>10521.60197688546</v>
      </c>
      <c r="D297" s="23"/>
      <c r="E297" s="24">
        <f t="shared" si="66"/>
        <v>2309532.1984059713</v>
      </c>
      <c r="F297" s="94" t="str">
        <f t="shared" si="51"/>
        <v/>
      </c>
      <c r="G297" s="1">
        <f t="shared" si="59"/>
        <v>-7295.4583570175573</v>
      </c>
      <c r="H297" s="4">
        <f t="shared" si="60"/>
        <v>451473.8878182238</v>
      </c>
      <c r="I297" s="1">
        <f t="shared" si="61"/>
        <v>15696.258192434374</v>
      </c>
      <c r="J297" s="3"/>
      <c r="K297" s="10">
        <f t="shared" si="62"/>
        <v>1636845.5530628443</v>
      </c>
      <c r="L297" s="1">
        <f t="shared" si="63"/>
        <v>2120.8021414686596</v>
      </c>
      <c r="M297" s="3"/>
      <c r="N297" s="14">
        <f t="shared" si="64"/>
        <v>221212.75752490325</v>
      </c>
      <c r="O297" s="15" t="s">
        <v>11</v>
      </c>
      <c r="P297" t="str">
        <f t="shared" si="52"/>
        <v/>
      </c>
      <c r="Q297" s="19">
        <f t="shared" si="53"/>
        <v>8.9186056345402373E-2</v>
      </c>
      <c r="R297" t="str">
        <f t="shared" si="54"/>
        <v/>
      </c>
      <c r="S297" t="str">
        <f t="shared" si="55"/>
        <v/>
      </c>
      <c r="T297" s="47" t="s">
        <v>8</v>
      </c>
      <c r="U297" t="str">
        <f t="shared" si="56"/>
        <v/>
      </c>
      <c r="V297" s="46" t="s">
        <v>8</v>
      </c>
      <c r="W297" t="str">
        <f t="shared" si="57"/>
        <v/>
      </c>
      <c r="X297" s="46" t="s">
        <v>8</v>
      </c>
      <c r="Y297" t="b">
        <f t="shared" si="58"/>
        <v>1</v>
      </c>
      <c r="Z297" s="49"/>
    </row>
    <row r="298" spans="1:26">
      <c r="A298" s="17">
        <v>1</v>
      </c>
      <c r="B298" s="31">
        <f t="shared" si="67"/>
        <v>44155.75</v>
      </c>
      <c r="C298" s="93">
        <f t="shared" si="65"/>
        <v>10213.341070288327</v>
      </c>
      <c r="D298" s="23"/>
      <c r="E298" s="24">
        <f t="shared" si="66"/>
        <v>2319745.5394762596</v>
      </c>
      <c r="F298" s="94" t="str">
        <f t="shared" ref="F298:F361" si="68">IF(Z298="","",ABS(E298-D298)/MAX(E298,D298))</f>
        <v/>
      </c>
      <c r="G298" s="1">
        <f t="shared" si="59"/>
        <v>-7315.0371029736352</v>
      </c>
      <c r="H298" s="4">
        <f t="shared" si="60"/>
        <v>444158.85071525018</v>
      </c>
      <c r="I298" s="1">
        <f t="shared" si="61"/>
        <v>15441.938476159354</v>
      </c>
      <c r="J298" s="3"/>
      <c r="K298" s="10">
        <f t="shared" si="62"/>
        <v>1652287.4915390038</v>
      </c>
      <c r="L298" s="1">
        <f t="shared" si="63"/>
        <v>2086.4396971025408</v>
      </c>
      <c r="M298" s="3"/>
      <c r="N298" s="14">
        <f t="shared" si="64"/>
        <v>223299.19722200578</v>
      </c>
      <c r="O298" s="15" t="s">
        <v>11</v>
      </c>
      <c r="P298" t="str">
        <f t="shared" ref="P298:P361" si="69">IF(Y298,"",C298/(H298*(1-E298/N)*A298))</f>
        <v/>
      </c>
      <c r="Q298" s="19">
        <f t="shared" ref="Q298:Q361" si="70">IF(P298="",IF(O298="",anl,al),P298)</f>
        <v>8.9186056345402373E-2</v>
      </c>
      <c r="R298" t="str">
        <f t="shared" ref="R298:R361" si="71">IF(T298="","",IF(Y298,"",IF(O298="","",P298)))</f>
        <v/>
      </c>
      <c r="S298" t="str">
        <f t="shared" ref="S298:S361" si="72">IF(T298="","",IF(Y298,"",IF(O298="",P298,"")))</f>
        <v/>
      </c>
      <c r="T298" s="47" t="s">
        <v>8</v>
      </c>
      <c r="U298" t="str">
        <f t="shared" ref="U298:U361" si="73">IF(V298="","",IF(Y298,"",I298/(H298*A298)))</f>
        <v/>
      </c>
      <c r="V298" s="46" t="s">
        <v>8</v>
      </c>
      <c r="W298" t="str">
        <f t="shared" ref="W298:W361" si="74">IF(X298="","",IF(Y298,"",L298/(H298*A298)))</f>
        <v/>
      </c>
      <c r="X298" s="46" t="s">
        <v>8</v>
      </c>
      <c r="Y298" t="b">
        <f t="shared" ref="Y298:Y361" si="75">OR(D298="",J298="",M298="",NOT(Z298=""))</f>
        <v>1</v>
      </c>
      <c r="Z298" s="49"/>
    </row>
    <row r="299" spans="1:26">
      <c r="A299" s="17">
        <v>1</v>
      </c>
      <c r="B299" s="31">
        <f t="shared" si="67"/>
        <v>44156.75</v>
      </c>
      <c r="C299" s="93">
        <f t="shared" si="65"/>
        <v>9913.2608990138397</v>
      </c>
      <c r="D299" s="23"/>
      <c r="E299" s="24">
        <f t="shared" si="66"/>
        <v>2329658.8003752735</v>
      </c>
      <c r="F299" s="94" t="str">
        <f t="shared" si="68"/>
        <v/>
      </c>
      <c r="G299" s="1">
        <f t="shared" ref="G299:G362" si="76">IF(Y299,H298*(Q299*(1-E298/N)-b0-c0)*A299,H299-H298)</f>
        <v>-7326.002377701815</v>
      </c>
      <c r="H299" s="4">
        <f t="shared" ref="H299:H362" si="77">IF(Y299,H298+G299,E299-K299-N299)</f>
        <v>436832.84833754838</v>
      </c>
      <c r="I299" s="1">
        <f t="shared" ref="I299:I362" si="78">IF(Y299,b0*H299*A299,K299-K298)</f>
        <v>15187.237533443715</v>
      </c>
      <c r="J299" s="3"/>
      <c r="K299" s="10">
        <f t="shared" ref="K299:K362" si="79">IF(Y299,K298+I299,J299)</f>
        <v>1667474.7290724474</v>
      </c>
      <c r="L299" s="1">
        <f t="shared" ref="L299:L362" si="80">IF(Y299,c0*H299*A299,N299-N298)</f>
        <v>2052.0257432720809</v>
      </c>
      <c r="M299" s="3"/>
      <c r="N299" s="14">
        <f t="shared" ref="N299:N362" si="81">IF(Y299,N298+L299,M299)</f>
        <v>225351.22296527785</v>
      </c>
      <c r="O299" s="15" t="s">
        <v>11</v>
      </c>
      <c r="P299" t="str">
        <f t="shared" si="69"/>
        <v/>
      </c>
      <c r="Q299" s="19">
        <f t="shared" si="70"/>
        <v>8.9186056345402373E-2</v>
      </c>
      <c r="R299" t="str">
        <f t="shared" si="71"/>
        <v/>
      </c>
      <c r="S299" t="str">
        <f t="shared" si="72"/>
        <v/>
      </c>
      <c r="T299" s="47" t="s">
        <v>8</v>
      </c>
      <c r="U299" t="str">
        <f t="shared" si="73"/>
        <v/>
      </c>
      <c r="V299" s="46" t="s">
        <v>8</v>
      </c>
      <c r="W299" t="str">
        <f t="shared" si="74"/>
        <v/>
      </c>
      <c r="X299" s="46" t="s">
        <v>8</v>
      </c>
      <c r="Y299" t="b">
        <f t="shared" si="75"/>
        <v>1</v>
      </c>
      <c r="Z299" s="49"/>
    </row>
    <row r="300" spans="1:26">
      <c r="A300" s="17">
        <v>1</v>
      </c>
      <c r="B300" s="31">
        <f t="shared" si="67"/>
        <v>44157.75</v>
      </c>
      <c r="C300" s="93">
        <f t="shared" ref="C300:C363" si="82">E300-E299</f>
        <v>9621.262225237675</v>
      </c>
      <c r="D300" s="23"/>
      <c r="E300" s="24">
        <f t="shared" ref="E300:E363" si="83">IF(Y300,H300+K300+N300,D300)</f>
        <v>2339280.0626005111</v>
      </c>
      <c r="F300" s="94" t="str">
        <f t="shared" si="68"/>
        <v/>
      </c>
      <c r="G300" s="1">
        <f t="shared" si="76"/>
        <v>-7328.7766696906219</v>
      </c>
      <c r="H300" s="4">
        <f t="shared" si="77"/>
        <v>429504.07166785776</v>
      </c>
      <c r="I300" s="1">
        <f t="shared" si="78"/>
        <v>14932.440137744788</v>
      </c>
      <c r="J300" s="3"/>
      <c r="K300" s="10">
        <f t="shared" si="79"/>
        <v>1682407.1692101923</v>
      </c>
      <c r="L300" s="1">
        <f t="shared" si="80"/>
        <v>2017.5987571831681</v>
      </c>
      <c r="M300" s="3"/>
      <c r="N300" s="14">
        <f t="shared" si="81"/>
        <v>227368.82172246103</v>
      </c>
      <c r="O300" s="15" t="s">
        <v>11</v>
      </c>
      <c r="P300" t="str">
        <f t="shared" si="69"/>
        <v/>
      </c>
      <c r="Q300" s="19">
        <f t="shared" si="70"/>
        <v>8.9186056345402373E-2</v>
      </c>
      <c r="R300" t="str">
        <f t="shared" si="71"/>
        <v/>
      </c>
      <c r="S300" t="str">
        <f t="shared" si="72"/>
        <v/>
      </c>
      <c r="T300" s="47" t="s">
        <v>8</v>
      </c>
      <c r="U300" t="str">
        <f t="shared" si="73"/>
        <v/>
      </c>
      <c r="V300" s="46" t="s">
        <v>8</v>
      </c>
      <c r="W300" t="str">
        <f t="shared" si="74"/>
        <v/>
      </c>
      <c r="X300" s="46" t="s">
        <v>8</v>
      </c>
      <c r="Y300" t="b">
        <f t="shared" si="75"/>
        <v>1</v>
      </c>
      <c r="Z300" s="49"/>
    </row>
    <row r="301" spans="1:26">
      <c r="A301" s="17">
        <v>1</v>
      </c>
      <c r="B301" s="31">
        <f t="shared" ref="B301:B364" si="84">B300+A301</f>
        <v>44158.75</v>
      </c>
      <c r="C301" s="93">
        <f t="shared" si="82"/>
        <v>9337.2341212499887</v>
      </c>
      <c r="D301" s="23"/>
      <c r="E301" s="24">
        <f t="shared" si="83"/>
        <v>2348617.2967217611</v>
      </c>
      <c r="F301" s="94" t="str">
        <f t="shared" si="68"/>
        <v/>
      </c>
      <c r="G301" s="1">
        <f t="shared" si="76"/>
        <v>-7323.7776733320734</v>
      </c>
      <c r="H301" s="4">
        <f t="shared" si="77"/>
        <v>422180.29399452568</v>
      </c>
      <c r="I301" s="1">
        <f t="shared" si="78"/>
        <v>14677.816540663374</v>
      </c>
      <c r="J301" s="3"/>
      <c r="K301" s="10">
        <f t="shared" si="79"/>
        <v>1697084.9857508556</v>
      </c>
      <c r="L301" s="1">
        <f t="shared" si="80"/>
        <v>1983.1952539189954</v>
      </c>
      <c r="M301" s="3"/>
      <c r="N301" s="14">
        <f t="shared" si="81"/>
        <v>229352.01697638002</v>
      </c>
      <c r="O301" s="15" t="s">
        <v>11</v>
      </c>
      <c r="P301" t="str">
        <f t="shared" si="69"/>
        <v/>
      </c>
      <c r="Q301" s="19">
        <f t="shared" si="70"/>
        <v>8.9186056345402373E-2</v>
      </c>
      <c r="R301" t="str">
        <f t="shared" si="71"/>
        <v/>
      </c>
      <c r="S301" t="str">
        <f t="shared" si="72"/>
        <v/>
      </c>
      <c r="T301" s="47" t="s">
        <v>8</v>
      </c>
      <c r="U301" t="str">
        <f t="shared" si="73"/>
        <v/>
      </c>
      <c r="V301" s="46" t="s">
        <v>8</v>
      </c>
      <c r="W301" t="str">
        <f t="shared" si="74"/>
        <v/>
      </c>
      <c r="X301" s="46" t="s">
        <v>8</v>
      </c>
      <c r="Y301" t="b">
        <f t="shared" si="75"/>
        <v>1</v>
      </c>
      <c r="Z301" s="49"/>
    </row>
    <row r="302" spans="1:26">
      <c r="A302" s="17">
        <v>1</v>
      </c>
      <c r="B302" s="31">
        <f t="shared" si="84"/>
        <v>44159.75</v>
      </c>
      <c r="C302" s="93">
        <f t="shared" si="82"/>
        <v>9061.0554688558914</v>
      </c>
      <c r="D302" s="23"/>
      <c r="E302" s="24">
        <f t="shared" si="83"/>
        <v>2357678.352190617</v>
      </c>
      <c r="F302" s="94" t="str">
        <f t="shared" si="68"/>
        <v/>
      </c>
      <c r="G302" s="1">
        <f t="shared" si="76"/>
        <v>-7311.4170284662496</v>
      </c>
      <c r="H302" s="4">
        <f t="shared" si="77"/>
        <v>414868.87696605944</v>
      </c>
      <c r="I302" s="1">
        <f t="shared" si="78"/>
        <v>14423.622682440562</v>
      </c>
      <c r="J302" s="3"/>
      <c r="K302" s="10">
        <f t="shared" si="79"/>
        <v>1711508.6084332962</v>
      </c>
      <c r="L302" s="1">
        <f t="shared" si="80"/>
        <v>1948.8498148813676</v>
      </c>
      <c r="M302" s="3"/>
      <c r="N302" s="14">
        <f t="shared" si="81"/>
        <v>231300.86679126139</v>
      </c>
      <c r="O302" s="15" t="s">
        <v>11</v>
      </c>
      <c r="P302" t="str">
        <f t="shared" si="69"/>
        <v/>
      </c>
      <c r="Q302" s="19">
        <f t="shared" si="70"/>
        <v>8.9186056345402373E-2</v>
      </c>
      <c r="R302" t="str">
        <f t="shared" si="71"/>
        <v/>
      </c>
      <c r="S302" t="str">
        <f t="shared" si="72"/>
        <v/>
      </c>
      <c r="T302" s="47" t="s">
        <v>8</v>
      </c>
      <c r="U302" t="str">
        <f t="shared" si="73"/>
        <v/>
      </c>
      <c r="V302" s="46" t="s">
        <v>8</v>
      </c>
      <c r="W302" t="str">
        <f t="shared" si="74"/>
        <v/>
      </c>
      <c r="X302" s="46" t="s">
        <v>8</v>
      </c>
      <c r="Y302" t="b">
        <f t="shared" si="75"/>
        <v>1</v>
      </c>
      <c r="Z302" s="49"/>
    </row>
    <row r="303" spans="1:26">
      <c r="A303" s="17">
        <v>1</v>
      </c>
      <c r="B303" s="31">
        <f t="shared" si="84"/>
        <v>44160.75</v>
      </c>
      <c r="C303" s="93">
        <f t="shared" si="82"/>
        <v>8792.5963509879075</v>
      </c>
      <c r="D303" s="23"/>
      <c r="E303" s="24">
        <f t="shared" si="83"/>
        <v>2366470.9485416049</v>
      </c>
      <c r="F303" s="94" t="str">
        <f t="shared" si="68"/>
        <v/>
      </c>
      <c r="G303" s="1">
        <f t="shared" si="76"/>
        <v>-7292.0992114615847</v>
      </c>
      <c r="H303" s="4">
        <f t="shared" si="77"/>
        <v>407576.77775459783</v>
      </c>
      <c r="I303" s="1">
        <f t="shared" si="78"/>
        <v>14170.100441008002</v>
      </c>
      <c r="J303" s="3"/>
      <c r="K303" s="10">
        <f t="shared" si="79"/>
        <v>1725678.7088743043</v>
      </c>
      <c r="L303" s="1">
        <f t="shared" si="80"/>
        <v>1914.5951214411648</v>
      </c>
      <c r="M303" s="3"/>
      <c r="N303" s="14">
        <f t="shared" si="81"/>
        <v>233215.46191270257</v>
      </c>
      <c r="O303" s="15" t="s">
        <v>11</v>
      </c>
      <c r="P303" t="str">
        <f t="shared" si="69"/>
        <v/>
      </c>
      <c r="Q303" s="19">
        <f t="shared" si="70"/>
        <v>8.9186056345402373E-2</v>
      </c>
      <c r="R303" t="str">
        <f t="shared" si="71"/>
        <v/>
      </c>
      <c r="S303" t="str">
        <f t="shared" si="72"/>
        <v/>
      </c>
      <c r="T303" s="47" t="s">
        <v>8</v>
      </c>
      <c r="U303" t="str">
        <f t="shared" si="73"/>
        <v/>
      </c>
      <c r="V303" s="46" t="s">
        <v>8</v>
      </c>
      <c r="W303" t="str">
        <f t="shared" si="74"/>
        <v/>
      </c>
      <c r="X303" s="46" t="s">
        <v>8</v>
      </c>
      <c r="Y303" t="b">
        <f t="shared" si="75"/>
        <v>1</v>
      </c>
      <c r="Z303" s="49"/>
    </row>
    <row r="304" spans="1:26">
      <c r="A304" s="17">
        <v>1</v>
      </c>
      <c r="B304" s="31">
        <f t="shared" si="84"/>
        <v>44161.75</v>
      </c>
      <c r="C304" s="93">
        <f t="shared" si="82"/>
        <v>8531.7193389036693</v>
      </c>
      <c r="D304" s="23"/>
      <c r="E304" s="24">
        <f t="shared" si="83"/>
        <v>2375002.6678805086</v>
      </c>
      <c r="F304" s="94" t="str">
        <f t="shared" si="68"/>
        <v/>
      </c>
      <c r="G304" s="1">
        <f t="shared" si="76"/>
        <v>-7266.2205688593558</v>
      </c>
      <c r="H304" s="4">
        <f t="shared" si="77"/>
        <v>400310.55718573846</v>
      </c>
      <c r="I304" s="1">
        <f t="shared" si="78"/>
        <v>13917.477914635192</v>
      </c>
      <c r="J304" s="3"/>
      <c r="K304" s="10">
        <f t="shared" si="79"/>
        <v>1739596.1867889394</v>
      </c>
      <c r="L304" s="1">
        <f t="shared" si="80"/>
        <v>1880.4619931282709</v>
      </c>
      <c r="M304" s="3"/>
      <c r="N304" s="14">
        <f t="shared" si="81"/>
        <v>235095.92390583083</v>
      </c>
      <c r="O304" s="15" t="s">
        <v>11</v>
      </c>
      <c r="P304" t="str">
        <f t="shared" si="69"/>
        <v/>
      </c>
      <c r="Q304" s="19">
        <f t="shared" si="70"/>
        <v>8.9186056345402373E-2</v>
      </c>
      <c r="R304" t="str">
        <f t="shared" si="71"/>
        <v/>
      </c>
      <c r="S304" t="str">
        <f t="shared" si="72"/>
        <v/>
      </c>
      <c r="T304" s="47" t="s">
        <v>8</v>
      </c>
      <c r="U304" t="str">
        <f t="shared" si="73"/>
        <v/>
      </c>
      <c r="V304" s="46" t="s">
        <v>8</v>
      </c>
      <c r="W304" t="str">
        <f t="shared" si="74"/>
        <v/>
      </c>
      <c r="X304" s="46" t="s">
        <v>8</v>
      </c>
      <c r="Y304" t="b">
        <f t="shared" si="75"/>
        <v>1</v>
      </c>
      <c r="Z304" s="49"/>
    </row>
    <row r="305" spans="1:26">
      <c r="A305" s="17">
        <v>1</v>
      </c>
      <c r="B305" s="31">
        <f t="shared" si="84"/>
        <v>44162.75</v>
      </c>
      <c r="C305" s="93">
        <f t="shared" si="82"/>
        <v>8278.2806787844747</v>
      </c>
      <c r="D305" s="23"/>
      <c r="E305" s="24">
        <f t="shared" si="83"/>
        <v>2383280.9485592931</v>
      </c>
      <c r="F305" s="94" t="str">
        <f t="shared" si="68"/>
        <v/>
      </c>
      <c r="G305" s="1">
        <f t="shared" si="76"/>
        <v>-7234.1684844831343</v>
      </c>
      <c r="H305" s="4">
        <f t="shared" si="77"/>
        <v>393076.38870125532</v>
      </c>
      <c r="I305" s="1">
        <f t="shared" si="78"/>
        <v>13665.969733533615</v>
      </c>
      <c r="J305" s="3"/>
      <c r="K305" s="10">
        <f t="shared" si="79"/>
        <v>1753262.1565224731</v>
      </c>
      <c r="L305" s="1">
        <f t="shared" si="80"/>
        <v>1846.4794297340084</v>
      </c>
      <c r="M305" s="3"/>
      <c r="N305" s="14">
        <f t="shared" si="81"/>
        <v>236942.40333556483</v>
      </c>
      <c r="O305" s="15" t="s">
        <v>11</v>
      </c>
      <c r="P305" t="str">
        <f t="shared" si="69"/>
        <v/>
      </c>
      <c r="Q305" s="19">
        <f t="shared" si="70"/>
        <v>8.9186056345402373E-2</v>
      </c>
      <c r="R305" t="str">
        <f t="shared" si="71"/>
        <v/>
      </c>
      <c r="S305" t="str">
        <f t="shared" si="72"/>
        <v/>
      </c>
      <c r="T305" s="47" t="s">
        <v>8</v>
      </c>
      <c r="U305" t="str">
        <f t="shared" si="73"/>
        <v/>
      </c>
      <c r="V305" s="46" t="s">
        <v>8</v>
      </c>
      <c r="W305" t="str">
        <f t="shared" si="74"/>
        <v/>
      </c>
      <c r="X305" s="46" t="s">
        <v>8</v>
      </c>
      <c r="Y305" t="b">
        <f t="shared" si="75"/>
        <v>1</v>
      </c>
      <c r="Z305" s="49"/>
    </row>
    <row r="306" spans="1:26">
      <c r="A306" s="17">
        <v>1</v>
      </c>
      <c r="B306" s="31">
        <f t="shared" si="84"/>
        <v>44163.75</v>
      </c>
      <c r="C306" s="93">
        <f t="shared" si="82"/>
        <v>8032.1313819331117</v>
      </c>
      <c r="D306" s="23"/>
      <c r="E306" s="24">
        <f t="shared" si="83"/>
        <v>2391313.0799412262</v>
      </c>
      <c r="F306" s="94" t="str">
        <f t="shared" si="68"/>
        <v/>
      </c>
      <c r="G306" s="1">
        <f t="shared" si="76"/>
        <v>-7196.3206709028818</v>
      </c>
      <c r="H306" s="4">
        <f t="shared" si="77"/>
        <v>385880.06803035241</v>
      </c>
      <c r="I306" s="1">
        <f t="shared" si="78"/>
        <v>13415.777396094327</v>
      </c>
      <c r="J306" s="3"/>
      <c r="K306" s="10">
        <f t="shared" si="79"/>
        <v>1766677.9339185674</v>
      </c>
      <c r="L306" s="1">
        <f t="shared" si="80"/>
        <v>1812.67465674193</v>
      </c>
      <c r="M306" s="3"/>
      <c r="N306" s="14">
        <f t="shared" si="81"/>
        <v>238755.07799230676</v>
      </c>
      <c r="O306" s="15" t="s">
        <v>11</v>
      </c>
      <c r="P306" t="str">
        <f t="shared" si="69"/>
        <v/>
      </c>
      <c r="Q306" s="19">
        <f t="shared" si="70"/>
        <v>8.9186056345402373E-2</v>
      </c>
      <c r="R306" t="str">
        <f t="shared" si="71"/>
        <v/>
      </c>
      <c r="S306" t="str">
        <f t="shared" si="72"/>
        <v/>
      </c>
      <c r="T306" s="47" t="s">
        <v>8</v>
      </c>
      <c r="U306" t="str">
        <f t="shared" si="73"/>
        <v/>
      </c>
      <c r="V306" s="46" t="s">
        <v>8</v>
      </c>
      <c r="W306" t="str">
        <f t="shared" si="74"/>
        <v/>
      </c>
      <c r="X306" s="46" t="s">
        <v>8</v>
      </c>
      <c r="Y306" t="b">
        <f t="shared" si="75"/>
        <v>1</v>
      </c>
      <c r="Z306" s="49"/>
    </row>
    <row r="307" spans="1:26">
      <c r="A307" s="17">
        <v>1</v>
      </c>
      <c r="B307" s="31">
        <f t="shared" si="84"/>
        <v>44164.75</v>
      </c>
      <c r="C307" s="93">
        <f t="shared" si="82"/>
        <v>7793.1182230650447</v>
      </c>
      <c r="D307" s="23"/>
      <c r="E307" s="24">
        <f t="shared" si="83"/>
        <v>2399106.1981642912</v>
      </c>
      <c r="F307" s="94" t="str">
        <f t="shared" si="68"/>
        <v/>
      </c>
      <c r="G307" s="1">
        <f t="shared" si="76"/>
        <v>-7153.0445762299532</v>
      </c>
      <c r="H307" s="4">
        <f t="shared" si="77"/>
        <v>378727.02345412248</v>
      </c>
      <c r="I307" s="1">
        <f t="shared" si="78"/>
        <v>13167.089625749339</v>
      </c>
      <c r="J307" s="3"/>
      <c r="K307" s="10">
        <f t="shared" si="79"/>
        <v>1779845.0235443166</v>
      </c>
      <c r="L307" s="1">
        <f t="shared" si="80"/>
        <v>1779.0731735451939</v>
      </c>
      <c r="M307" s="3"/>
      <c r="N307" s="14">
        <f t="shared" si="81"/>
        <v>240534.15116585194</v>
      </c>
      <c r="O307" s="15" t="s">
        <v>11</v>
      </c>
      <c r="P307" t="str">
        <f t="shared" si="69"/>
        <v/>
      </c>
      <c r="Q307" s="19">
        <f t="shared" si="70"/>
        <v>8.9186056345402373E-2</v>
      </c>
      <c r="R307" t="str">
        <f t="shared" si="71"/>
        <v/>
      </c>
      <c r="S307" t="str">
        <f t="shared" si="72"/>
        <v/>
      </c>
      <c r="T307" s="47" t="s">
        <v>8</v>
      </c>
      <c r="U307" t="str">
        <f t="shared" si="73"/>
        <v/>
      </c>
      <c r="V307" s="46" t="s">
        <v>8</v>
      </c>
      <c r="W307" t="str">
        <f t="shared" si="74"/>
        <v/>
      </c>
      <c r="X307" s="46" t="s">
        <v>8</v>
      </c>
      <c r="Y307" t="b">
        <f t="shared" si="75"/>
        <v>1</v>
      </c>
      <c r="Z307" s="49"/>
    </row>
    <row r="308" spans="1:26">
      <c r="A308" s="17">
        <v>1</v>
      </c>
      <c r="B308" s="31">
        <f t="shared" si="84"/>
        <v>44165.75</v>
      </c>
      <c r="C308" s="93">
        <f t="shared" si="82"/>
        <v>7561.0846513160504</v>
      </c>
      <c r="D308" s="23"/>
      <c r="E308" s="24">
        <f t="shared" si="83"/>
        <v>2406667.2828156073</v>
      </c>
      <c r="F308" s="94" t="str">
        <f t="shared" si="68"/>
        <v/>
      </c>
      <c r="G308" s="1">
        <f t="shared" si="76"/>
        <v>-7104.6968973890325</v>
      </c>
      <c r="H308" s="4">
        <f t="shared" si="77"/>
        <v>371622.32655673346</v>
      </c>
      <c r="I308" s="1">
        <f t="shared" si="78"/>
        <v>12920.082744754915</v>
      </c>
      <c r="J308" s="3"/>
      <c r="K308" s="10">
        <f t="shared" si="79"/>
        <v>1792765.1062890715</v>
      </c>
      <c r="L308" s="1">
        <f t="shared" si="80"/>
        <v>1745.6988039503458</v>
      </c>
      <c r="M308" s="3"/>
      <c r="N308" s="14">
        <f t="shared" si="81"/>
        <v>242279.84996980228</v>
      </c>
      <c r="O308" s="15" t="s">
        <v>11</v>
      </c>
      <c r="P308" t="str">
        <f t="shared" si="69"/>
        <v/>
      </c>
      <c r="Q308" s="19">
        <f t="shared" si="70"/>
        <v>8.9186056345402373E-2</v>
      </c>
      <c r="R308" t="str">
        <f t="shared" si="71"/>
        <v/>
      </c>
      <c r="S308" t="str">
        <f t="shared" si="72"/>
        <v/>
      </c>
      <c r="T308" s="47" t="s">
        <v>8</v>
      </c>
      <c r="U308" t="str">
        <f t="shared" si="73"/>
        <v/>
      </c>
      <c r="V308" s="46" t="s">
        <v>8</v>
      </c>
      <c r="W308" t="str">
        <f t="shared" si="74"/>
        <v/>
      </c>
      <c r="X308" s="46" t="s">
        <v>8</v>
      </c>
      <c r="Y308" t="b">
        <f t="shared" si="75"/>
        <v>1</v>
      </c>
      <c r="Z308" s="49"/>
    </row>
    <row r="309" spans="1:26">
      <c r="A309" s="17">
        <v>1</v>
      </c>
      <c r="B309" s="31">
        <f t="shared" si="84"/>
        <v>44166.75</v>
      </c>
      <c r="C309" s="93">
        <f t="shared" si="82"/>
        <v>7335.8716187532991</v>
      </c>
      <c r="D309" s="23"/>
      <c r="E309" s="24">
        <f t="shared" si="83"/>
        <v>2414003.1544343606</v>
      </c>
      <c r="F309" s="94" t="str">
        <f t="shared" si="68"/>
        <v/>
      </c>
      <c r="G309" s="1">
        <f t="shared" si="76"/>
        <v>-7051.6231912488865</v>
      </c>
      <c r="H309" s="4">
        <f t="shared" si="77"/>
        <v>364570.7033654846</v>
      </c>
      <c r="I309" s="1">
        <f t="shared" si="78"/>
        <v>12674.921061494588</v>
      </c>
      <c r="J309" s="3"/>
      <c r="K309" s="10">
        <f t="shared" si="79"/>
        <v>1805440.0273505661</v>
      </c>
      <c r="L309" s="1">
        <f t="shared" si="80"/>
        <v>1712.5737485078216</v>
      </c>
      <c r="M309" s="3"/>
      <c r="N309" s="14">
        <f t="shared" si="81"/>
        <v>243992.42371831011</v>
      </c>
      <c r="O309" s="15" t="s">
        <v>11</v>
      </c>
      <c r="P309" t="str">
        <f t="shared" si="69"/>
        <v/>
      </c>
      <c r="Q309" s="19">
        <f t="shared" si="70"/>
        <v>8.9186056345402373E-2</v>
      </c>
      <c r="R309" t="str">
        <f t="shared" si="71"/>
        <v/>
      </c>
      <c r="S309" t="str">
        <f t="shared" si="72"/>
        <v/>
      </c>
      <c r="T309" s="47" t="s">
        <v>8</v>
      </c>
      <c r="U309" t="str">
        <f t="shared" si="73"/>
        <v/>
      </c>
      <c r="V309" s="46" t="s">
        <v>8</v>
      </c>
      <c r="W309" t="str">
        <f t="shared" si="74"/>
        <v/>
      </c>
      <c r="X309" s="46" t="s">
        <v>8</v>
      </c>
      <c r="Y309" t="b">
        <f t="shared" si="75"/>
        <v>1</v>
      </c>
      <c r="Z309" s="49"/>
    </row>
    <row r="310" spans="1:26">
      <c r="A310" s="17">
        <v>1</v>
      </c>
      <c r="B310" s="31">
        <f t="shared" si="84"/>
        <v>44167.75</v>
      </c>
      <c r="C310" s="93">
        <f t="shared" si="82"/>
        <v>7117.318331153132</v>
      </c>
      <c r="D310" s="23"/>
      <c r="E310" s="24">
        <f t="shared" si="83"/>
        <v>2421120.4727655137</v>
      </c>
      <c r="F310" s="94" t="str">
        <f t="shared" si="68"/>
        <v/>
      </c>
      <c r="G310" s="1">
        <f t="shared" si="76"/>
        <v>-6994.1575752848221</v>
      </c>
      <c r="H310" s="4">
        <f t="shared" si="77"/>
        <v>357576.54579019977</v>
      </c>
      <c r="I310" s="1">
        <f t="shared" si="78"/>
        <v>12431.757268189131</v>
      </c>
      <c r="J310" s="3"/>
      <c r="K310" s="10">
        <f t="shared" si="79"/>
        <v>1817871.7846187553</v>
      </c>
      <c r="L310" s="1">
        <f t="shared" si="80"/>
        <v>1679.7186382485863</v>
      </c>
      <c r="M310" s="3"/>
      <c r="N310" s="14">
        <f t="shared" si="81"/>
        <v>245672.1423565587</v>
      </c>
      <c r="O310" s="15" t="s">
        <v>11</v>
      </c>
      <c r="P310" t="str">
        <f t="shared" si="69"/>
        <v/>
      </c>
      <c r="Q310" s="19">
        <f t="shared" si="70"/>
        <v>8.9186056345402373E-2</v>
      </c>
      <c r="R310" t="str">
        <f t="shared" si="71"/>
        <v/>
      </c>
      <c r="S310" t="str">
        <f t="shared" si="72"/>
        <v/>
      </c>
      <c r="T310" s="47" t="s">
        <v>8</v>
      </c>
      <c r="U310" t="str">
        <f t="shared" si="73"/>
        <v/>
      </c>
      <c r="V310" s="46" t="s">
        <v>8</v>
      </c>
      <c r="W310" t="str">
        <f t="shared" si="74"/>
        <v/>
      </c>
      <c r="X310" s="46" t="s">
        <v>8</v>
      </c>
      <c r="Y310" t="b">
        <f t="shared" si="75"/>
        <v>1</v>
      </c>
      <c r="Z310" s="49"/>
    </row>
    <row r="311" spans="1:26">
      <c r="A311" s="17">
        <v>1</v>
      </c>
      <c r="B311" s="31">
        <f t="shared" si="84"/>
        <v>44168.75</v>
      </c>
      <c r="C311" s="93">
        <f t="shared" si="82"/>
        <v>6905.2629258455709</v>
      </c>
      <c r="D311" s="23"/>
      <c r="E311" s="24">
        <f t="shared" si="83"/>
        <v>2428025.7356913593</v>
      </c>
      <c r="F311" s="94" t="str">
        <f t="shared" si="68"/>
        <v/>
      </c>
      <c r="G311" s="1">
        <f t="shared" si="76"/>
        <v>-6932.622509777656</v>
      </c>
      <c r="H311" s="4">
        <f t="shared" si="77"/>
        <v>350643.92328042211</v>
      </c>
      <c r="I311" s="1">
        <f t="shared" si="78"/>
        <v>12190.732846178782</v>
      </c>
      <c r="J311" s="3"/>
      <c r="K311" s="10">
        <f t="shared" si="79"/>
        <v>1830062.5174649341</v>
      </c>
      <c r="L311" s="1">
        <f t="shared" si="80"/>
        <v>1647.1525894438987</v>
      </c>
      <c r="M311" s="3"/>
      <c r="N311" s="14">
        <f t="shared" si="81"/>
        <v>247319.2949460026</v>
      </c>
      <c r="O311" s="15" t="s">
        <v>11</v>
      </c>
      <c r="P311" t="str">
        <f t="shared" si="69"/>
        <v/>
      </c>
      <c r="Q311" s="19">
        <f t="shared" si="70"/>
        <v>8.9186056345402373E-2</v>
      </c>
      <c r="R311" t="str">
        <f t="shared" si="71"/>
        <v/>
      </c>
      <c r="S311" t="str">
        <f t="shared" si="72"/>
        <v/>
      </c>
      <c r="T311" s="47" t="s">
        <v>8</v>
      </c>
      <c r="U311" t="str">
        <f t="shared" si="73"/>
        <v/>
      </c>
      <c r="V311" s="46" t="s">
        <v>8</v>
      </c>
      <c r="W311" t="str">
        <f t="shared" si="74"/>
        <v/>
      </c>
      <c r="X311" s="46" t="s">
        <v>8</v>
      </c>
      <c r="Y311" t="b">
        <f t="shared" si="75"/>
        <v>1</v>
      </c>
      <c r="Z311" s="49"/>
    </row>
    <row r="312" spans="1:26">
      <c r="A312" s="17">
        <v>1</v>
      </c>
      <c r="B312" s="31">
        <f t="shared" si="84"/>
        <v>44169.75</v>
      </c>
      <c r="C312" s="93">
        <f t="shared" si="82"/>
        <v>13613.041847756598</v>
      </c>
      <c r="D312" s="23"/>
      <c r="E312" s="24">
        <f t="shared" si="83"/>
        <v>2441638.7775391159</v>
      </c>
      <c r="F312" s="94" t="str">
        <f t="shared" si="68"/>
        <v/>
      </c>
      <c r="G312" s="1">
        <f t="shared" si="76"/>
        <v>-216.30719527920058</v>
      </c>
      <c r="H312" s="4">
        <f t="shared" si="77"/>
        <v>350427.61608514289</v>
      </c>
      <c r="I312" s="1">
        <f t="shared" si="78"/>
        <v>12183.212558344658</v>
      </c>
      <c r="J312" s="3"/>
      <c r="K312" s="10">
        <f t="shared" si="79"/>
        <v>1842245.7300232789</v>
      </c>
      <c r="L312" s="1">
        <f t="shared" si="80"/>
        <v>1646.1364846915726</v>
      </c>
      <c r="M312" s="3"/>
      <c r="N312" s="14">
        <f t="shared" si="81"/>
        <v>248965.43143069418</v>
      </c>
      <c r="O312" s="15"/>
      <c r="P312" t="str">
        <f t="shared" si="69"/>
        <v/>
      </c>
      <c r="Q312" s="19">
        <f t="shared" si="70"/>
        <v>0.17428375989207212</v>
      </c>
      <c r="R312" t="str">
        <f t="shared" si="71"/>
        <v/>
      </c>
      <c r="S312" t="str">
        <f t="shared" si="72"/>
        <v/>
      </c>
      <c r="T312" s="47" t="s">
        <v>8</v>
      </c>
      <c r="U312" t="str">
        <f t="shared" si="73"/>
        <v/>
      </c>
      <c r="V312" s="46" t="s">
        <v>8</v>
      </c>
      <c r="W312" t="str">
        <f t="shared" si="74"/>
        <v/>
      </c>
      <c r="X312" s="46" t="s">
        <v>8</v>
      </c>
      <c r="Y312" t="b">
        <f t="shared" si="75"/>
        <v>1</v>
      </c>
      <c r="Z312" s="49"/>
    </row>
    <row r="313" spans="1:26">
      <c r="A313" s="17">
        <v>1</v>
      </c>
      <c r="B313" s="31">
        <f t="shared" si="84"/>
        <v>44170.75</v>
      </c>
      <c r="C313" s="93">
        <f t="shared" si="82"/>
        <v>13328.048553675413</v>
      </c>
      <c r="D313" s="23"/>
      <c r="E313" s="24">
        <f t="shared" si="83"/>
        <v>2454966.8260927913</v>
      </c>
      <c r="F313" s="94" t="str">
        <f t="shared" si="68"/>
        <v/>
      </c>
      <c r="G313" s="1">
        <f t="shared" si="76"/>
        <v>-482.26815750037991</v>
      </c>
      <c r="H313" s="4">
        <f t="shared" si="77"/>
        <v>349945.34792764252</v>
      </c>
      <c r="I313" s="1">
        <f t="shared" si="78"/>
        <v>12166.445684949838</v>
      </c>
      <c r="J313" s="3"/>
      <c r="K313" s="10">
        <f t="shared" si="79"/>
        <v>1854412.1757082287</v>
      </c>
      <c r="L313" s="1">
        <f t="shared" si="80"/>
        <v>1643.8710262258978</v>
      </c>
      <c r="M313" s="3"/>
      <c r="N313" s="14">
        <f t="shared" si="81"/>
        <v>250609.30245692009</v>
      </c>
      <c r="O313" s="15"/>
      <c r="P313" t="str">
        <f t="shared" si="69"/>
        <v/>
      </c>
      <c r="Q313" s="19">
        <f t="shared" si="70"/>
        <v>0.17428375989207212</v>
      </c>
      <c r="R313" t="str">
        <f t="shared" si="71"/>
        <v/>
      </c>
      <c r="S313" t="str">
        <f t="shared" si="72"/>
        <v/>
      </c>
      <c r="T313" s="47" t="s">
        <v>8</v>
      </c>
      <c r="U313" t="str">
        <f t="shared" si="73"/>
        <v/>
      </c>
      <c r="V313" s="46" t="s">
        <v>8</v>
      </c>
      <c r="W313" t="str">
        <f t="shared" si="74"/>
        <v/>
      </c>
      <c r="X313" s="46" t="s">
        <v>8</v>
      </c>
      <c r="Y313" t="b">
        <f t="shared" si="75"/>
        <v>1</v>
      </c>
      <c r="Z313" s="49"/>
    </row>
    <row r="314" spans="1:26">
      <c r="A314" s="17">
        <v>1</v>
      </c>
      <c r="B314" s="31">
        <f t="shared" si="84"/>
        <v>44171.75</v>
      </c>
      <c r="C314" s="93">
        <f t="shared" si="82"/>
        <v>13039.273826005869</v>
      </c>
      <c r="D314" s="23"/>
      <c r="E314" s="24">
        <f t="shared" si="83"/>
        <v>2468006.0999187971</v>
      </c>
      <c r="F314" s="94" t="str">
        <f t="shared" si="68"/>
        <v/>
      </c>
      <c r="G314" s="1">
        <f t="shared" si="76"/>
        <v>-741.76953638902251</v>
      </c>
      <c r="H314" s="4">
        <f t="shared" si="77"/>
        <v>349203.57839125348</v>
      </c>
      <c r="I314" s="1">
        <f t="shared" si="78"/>
        <v>12140.656804404143</v>
      </c>
      <c r="J314" s="3"/>
      <c r="K314" s="10">
        <f t="shared" si="79"/>
        <v>1866552.8325126329</v>
      </c>
      <c r="L314" s="1">
        <f t="shared" si="80"/>
        <v>1640.3865579904204</v>
      </c>
      <c r="M314" s="3"/>
      <c r="N314" s="14">
        <f t="shared" si="81"/>
        <v>252249.68901491052</v>
      </c>
      <c r="O314" s="15"/>
      <c r="P314" t="str">
        <f t="shared" si="69"/>
        <v/>
      </c>
      <c r="Q314" s="19">
        <f t="shared" si="70"/>
        <v>0.17428375989207212</v>
      </c>
      <c r="R314" t="str">
        <f t="shared" si="71"/>
        <v/>
      </c>
      <c r="S314" t="str">
        <f t="shared" si="72"/>
        <v/>
      </c>
      <c r="T314" s="47" t="s">
        <v>8</v>
      </c>
      <c r="U314" t="str">
        <f t="shared" si="73"/>
        <v/>
      </c>
      <c r="V314" s="46" t="s">
        <v>8</v>
      </c>
      <c r="W314" t="str">
        <f t="shared" si="74"/>
        <v/>
      </c>
      <c r="X314" s="46" t="s">
        <v>8</v>
      </c>
      <c r="Y314" t="b">
        <f t="shared" si="75"/>
        <v>1</v>
      </c>
      <c r="Z314" s="49"/>
    </row>
    <row r="315" spans="1:26">
      <c r="A315" s="17">
        <v>1</v>
      </c>
      <c r="B315" s="31">
        <f t="shared" si="84"/>
        <v>44172.75</v>
      </c>
      <c r="C315" s="93">
        <f t="shared" si="82"/>
        <v>12747.622717650607</v>
      </c>
      <c r="D315" s="23"/>
      <c r="E315" s="24">
        <f t="shared" si="83"/>
        <v>2480753.7226364478</v>
      </c>
      <c r="F315" s="94" t="str">
        <f t="shared" si="68"/>
        <v/>
      </c>
      <c r="G315" s="1">
        <f t="shared" si="76"/>
        <v>-994.1858841967387</v>
      </c>
      <c r="H315" s="4">
        <f t="shared" si="77"/>
        <v>348209.39250705676</v>
      </c>
      <c r="I315" s="1">
        <f t="shared" si="78"/>
        <v>12106.092239872985</v>
      </c>
      <c r="J315" s="3"/>
      <c r="K315" s="10">
        <f t="shared" si="79"/>
        <v>1878658.924752506</v>
      </c>
      <c r="L315" s="1">
        <f t="shared" si="80"/>
        <v>1635.7163619744081</v>
      </c>
      <c r="M315" s="3"/>
      <c r="N315" s="14">
        <f t="shared" si="81"/>
        <v>253885.40537688491</v>
      </c>
      <c r="O315" s="15"/>
      <c r="P315" t="str">
        <f t="shared" si="69"/>
        <v/>
      </c>
      <c r="Q315" s="19">
        <f t="shared" si="70"/>
        <v>0.17428375989207212</v>
      </c>
      <c r="R315" t="str">
        <f t="shared" si="71"/>
        <v/>
      </c>
      <c r="S315" t="str">
        <f t="shared" si="72"/>
        <v/>
      </c>
      <c r="T315" s="47" t="s">
        <v>8</v>
      </c>
      <c r="U315" t="str">
        <f t="shared" si="73"/>
        <v/>
      </c>
      <c r="V315" s="46" t="s">
        <v>8</v>
      </c>
      <c r="W315" t="str">
        <f t="shared" si="74"/>
        <v/>
      </c>
      <c r="X315" s="46" t="s">
        <v>8</v>
      </c>
      <c r="Y315" t="b">
        <f t="shared" si="75"/>
        <v>1</v>
      </c>
      <c r="Z315" s="49"/>
    </row>
    <row r="316" spans="1:26">
      <c r="A316" s="17">
        <v>1</v>
      </c>
      <c r="B316" s="31">
        <f t="shared" si="84"/>
        <v>44173.75</v>
      </c>
      <c r="C316" s="93">
        <f t="shared" si="82"/>
        <v>12453.958023170475</v>
      </c>
      <c r="D316" s="23"/>
      <c r="E316" s="24">
        <f t="shared" si="83"/>
        <v>2493207.6806596182</v>
      </c>
      <c r="F316" s="94" t="str">
        <f t="shared" si="68"/>
        <v/>
      </c>
      <c r="G316" s="1">
        <f t="shared" si="76"/>
        <v>-1238.9561528378483</v>
      </c>
      <c r="H316" s="4">
        <f t="shared" si="77"/>
        <v>346970.43635421892</v>
      </c>
      <c r="I316" s="1">
        <f t="shared" si="78"/>
        <v>12063.017820313469</v>
      </c>
      <c r="J316" s="3"/>
      <c r="K316" s="10">
        <f t="shared" si="79"/>
        <v>1890721.9425728195</v>
      </c>
      <c r="L316" s="1">
        <f t="shared" si="80"/>
        <v>1629.8963556949259</v>
      </c>
      <c r="M316" s="3"/>
      <c r="N316" s="14">
        <f t="shared" si="81"/>
        <v>255515.30173257983</v>
      </c>
      <c r="O316" s="15"/>
      <c r="P316" t="str">
        <f t="shared" si="69"/>
        <v/>
      </c>
      <c r="Q316" s="19">
        <f t="shared" si="70"/>
        <v>0.17428375989207212</v>
      </c>
      <c r="R316" t="str">
        <f t="shared" si="71"/>
        <v/>
      </c>
      <c r="S316" t="str">
        <f t="shared" si="72"/>
        <v/>
      </c>
      <c r="T316" s="47" t="s">
        <v>8</v>
      </c>
      <c r="U316" t="str">
        <f t="shared" si="73"/>
        <v/>
      </c>
      <c r="V316" s="46" t="s">
        <v>8</v>
      </c>
      <c r="W316" t="str">
        <f t="shared" si="74"/>
        <v/>
      </c>
      <c r="X316" s="46" t="s">
        <v>8</v>
      </c>
      <c r="Y316" t="b">
        <f t="shared" si="75"/>
        <v>1</v>
      </c>
      <c r="Z316" s="49"/>
    </row>
    <row r="317" spans="1:26">
      <c r="A317" s="17">
        <v>1</v>
      </c>
      <c r="B317" s="31">
        <f t="shared" si="84"/>
        <v>44174.75</v>
      </c>
      <c r="C317" s="93">
        <f t="shared" si="82"/>
        <v>12159.097466428764</v>
      </c>
      <c r="D317" s="23"/>
      <c r="E317" s="24">
        <f t="shared" si="83"/>
        <v>2505366.778126047</v>
      </c>
      <c r="F317" s="94" t="str">
        <f t="shared" si="68"/>
        <v/>
      </c>
      <c r="G317" s="1">
        <f t="shared" si="76"/>
        <v>-1475.5839544769042</v>
      </c>
      <c r="H317" s="4">
        <f t="shared" si="77"/>
        <v>345494.852399742</v>
      </c>
      <c r="I317" s="1">
        <f t="shared" si="78"/>
        <v>12011.716632450733</v>
      </c>
      <c r="J317" s="3"/>
      <c r="K317" s="10">
        <f t="shared" si="79"/>
        <v>1902733.6592052702</v>
      </c>
      <c r="L317" s="1">
        <f t="shared" si="80"/>
        <v>1622.9647884548035</v>
      </c>
      <c r="M317" s="3"/>
      <c r="N317" s="14">
        <f t="shared" si="81"/>
        <v>257138.26652103465</v>
      </c>
      <c r="O317" s="15"/>
      <c r="P317" t="str">
        <f t="shared" si="69"/>
        <v/>
      </c>
      <c r="Q317" s="19">
        <f t="shared" si="70"/>
        <v>0.17428375989207212</v>
      </c>
      <c r="R317" t="str">
        <f t="shared" si="71"/>
        <v/>
      </c>
      <c r="S317" t="str">
        <f t="shared" si="72"/>
        <v/>
      </c>
      <c r="T317" s="47" t="s">
        <v>8</v>
      </c>
      <c r="U317" t="str">
        <f t="shared" si="73"/>
        <v/>
      </c>
      <c r="V317" s="46" t="s">
        <v>8</v>
      </c>
      <c r="W317" t="str">
        <f t="shared" si="74"/>
        <v/>
      </c>
      <c r="X317" s="46" t="s">
        <v>8</v>
      </c>
      <c r="Y317" t="b">
        <f t="shared" si="75"/>
        <v>1</v>
      </c>
      <c r="Z317" s="49"/>
    </row>
    <row r="318" spans="1:26">
      <c r="A318" s="17">
        <v>1</v>
      </c>
      <c r="B318" s="31">
        <f t="shared" si="84"/>
        <v>44175.75</v>
      </c>
      <c r="C318" s="93">
        <f t="shared" si="82"/>
        <v>11863.811563993338</v>
      </c>
      <c r="D318" s="23"/>
      <c r="E318" s="24">
        <f t="shared" si="83"/>
        <v>2517230.5896900403</v>
      </c>
      <c r="F318" s="94" t="str">
        <f t="shared" si="68"/>
        <v/>
      </c>
      <c r="G318" s="1">
        <f t="shared" si="76"/>
        <v>-1703.6371621237713</v>
      </c>
      <c r="H318" s="4">
        <f t="shared" si="77"/>
        <v>343791.21523761825</v>
      </c>
      <c r="I318" s="1">
        <f t="shared" si="78"/>
        <v>11952.486786640276</v>
      </c>
      <c r="J318" s="3"/>
      <c r="K318" s="10">
        <f t="shared" si="79"/>
        <v>1914686.1459919105</v>
      </c>
      <c r="L318" s="1">
        <f t="shared" si="80"/>
        <v>1614.9619394768083</v>
      </c>
      <c r="M318" s="3"/>
      <c r="N318" s="14">
        <f t="shared" si="81"/>
        <v>258753.22846051145</v>
      </c>
      <c r="O318" s="15"/>
      <c r="P318" t="str">
        <f t="shared" si="69"/>
        <v/>
      </c>
      <c r="Q318" s="19">
        <f t="shared" si="70"/>
        <v>0.17428375989207212</v>
      </c>
      <c r="R318" t="str">
        <f t="shared" si="71"/>
        <v/>
      </c>
      <c r="S318" t="str">
        <f t="shared" si="72"/>
        <v/>
      </c>
      <c r="T318" s="47" t="s">
        <v>8</v>
      </c>
      <c r="U318" t="str">
        <f t="shared" si="73"/>
        <v/>
      </c>
      <c r="V318" s="46" t="s">
        <v>8</v>
      </c>
      <c r="W318" t="str">
        <f t="shared" si="74"/>
        <v/>
      </c>
      <c r="X318" s="46" t="s">
        <v>8</v>
      </c>
      <c r="Y318" t="b">
        <f t="shared" si="75"/>
        <v>1</v>
      </c>
      <c r="Z318" s="49"/>
    </row>
    <row r="319" spans="1:26">
      <c r="A319" s="17">
        <v>1</v>
      </c>
      <c r="B319" s="31">
        <f t="shared" si="84"/>
        <v>44176.75</v>
      </c>
      <c r="C319" s="93">
        <f t="shared" si="82"/>
        <v>11568.822125828359</v>
      </c>
      <c r="D319" s="23"/>
      <c r="E319" s="24">
        <f t="shared" si="83"/>
        <v>2528799.4118158687</v>
      </c>
      <c r="F319" s="94" t="str">
        <f t="shared" si="68"/>
        <v/>
      </c>
      <c r="G319" s="1">
        <f t="shared" si="76"/>
        <v>-1922.7469122984455</v>
      </c>
      <c r="H319" s="4">
        <f t="shared" si="77"/>
        <v>341868.46832531982</v>
      </c>
      <c r="I319" s="1">
        <f t="shared" si="78"/>
        <v>11885.639217404349</v>
      </c>
      <c r="J319" s="3"/>
      <c r="K319" s="10">
        <f t="shared" si="79"/>
        <v>1926571.7852093149</v>
      </c>
      <c r="L319" s="1">
        <f t="shared" si="80"/>
        <v>1605.9298207228071</v>
      </c>
      <c r="M319" s="3"/>
      <c r="N319" s="14">
        <f t="shared" si="81"/>
        <v>260359.15828123427</v>
      </c>
      <c r="O319" s="15"/>
      <c r="P319" t="str">
        <f t="shared" si="69"/>
        <v/>
      </c>
      <c r="Q319" s="19">
        <f t="shared" si="70"/>
        <v>0.17428375989207212</v>
      </c>
      <c r="R319" t="str">
        <f t="shared" si="71"/>
        <v/>
      </c>
      <c r="S319" t="str">
        <f t="shared" si="72"/>
        <v/>
      </c>
      <c r="T319" s="47" t="s">
        <v>8</v>
      </c>
      <c r="U319" t="str">
        <f t="shared" si="73"/>
        <v/>
      </c>
      <c r="V319" s="46" t="s">
        <v>8</v>
      </c>
      <c r="W319" t="str">
        <f t="shared" si="74"/>
        <v/>
      </c>
      <c r="X319" s="46" t="s">
        <v>8</v>
      </c>
      <c r="Y319" t="b">
        <f t="shared" si="75"/>
        <v>1</v>
      </c>
      <c r="Z319" s="49"/>
    </row>
    <row r="320" spans="1:26">
      <c r="A320" s="17">
        <v>1</v>
      </c>
      <c r="B320" s="31">
        <f t="shared" si="84"/>
        <v>44177.75</v>
      </c>
      <c r="C320" s="93">
        <f t="shared" si="82"/>
        <v>11274.80134854652</v>
      </c>
      <c r="D320" s="23"/>
      <c r="E320" s="24">
        <f t="shared" si="83"/>
        <v>2540074.2131644152</v>
      </c>
      <c r="F320" s="94" t="str">
        <f t="shared" si="68"/>
        <v/>
      </c>
      <c r="G320" s="1">
        <f t="shared" si="76"/>
        <v>-2132.6060754970376</v>
      </c>
      <c r="H320" s="4">
        <f t="shared" si="77"/>
        <v>339735.86224982276</v>
      </c>
      <c r="I320" s="1">
        <f t="shared" si="78"/>
        <v>11811.495537145185</v>
      </c>
      <c r="J320" s="3"/>
      <c r="K320" s="10">
        <f t="shared" si="79"/>
        <v>1938383.2807464602</v>
      </c>
      <c r="L320" s="1">
        <f t="shared" si="80"/>
        <v>1595.9118868979294</v>
      </c>
      <c r="M320" s="3"/>
      <c r="N320" s="14">
        <f t="shared" si="81"/>
        <v>261955.0701681322</v>
      </c>
      <c r="O320" s="15"/>
      <c r="P320" t="str">
        <f t="shared" si="69"/>
        <v/>
      </c>
      <c r="Q320" s="19">
        <f t="shared" si="70"/>
        <v>0.17428375989207212</v>
      </c>
      <c r="R320" t="str">
        <f t="shared" si="71"/>
        <v/>
      </c>
      <c r="S320" t="str">
        <f t="shared" si="72"/>
        <v/>
      </c>
      <c r="T320" s="47" t="s">
        <v>8</v>
      </c>
      <c r="U320" t="str">
        <f t="shared" si="73"/>
        <v/>
      </c>
      <c r="V320" s="46" t="s">
        <v>8</v>
      </c>
      <c r="W320" t="str">
        <f t="shared" si="74"/>
        <v/>
      </c>
      <c r="X320" s="46" t="s">
        <v>8</v>
      </c>
      <c r="Y320" t="b">
        <f t="shared" si="75"/>
        <v>1</v>
      </c>
      <c r="Z320" s="49"/>
    </row>
    <row r="321" spans="1:26">
      <c r="A321" s="17">
        <v>1</v>
      </c>
      <c r="B321" s="31">
        <f t="shared" si="84"/>
        <v>44178.75</v>
      </c>
      <c r="C321" s="93">
        <f t="shared" si="82"/>
        <v>10982.371451898944</v>
      </c>
      <c r="D321" s="23"/>
      <c r="E321" s="24">
        <f t="shared" si="83"/>
        <v>2551056.5846163142</v>
      </c>
      <c r="F321" s="94" t="str">
        <f t="shared" si="68"/>
        <v/>
      </c>
      <c r="G321" s="1">
        <f t="shared" si="76"/>
        <v>-2332.9672621084956</v>
      </c>
      <c r="H321" s="4">
        <f t="shared" si="77"/>
        <v>337402.89498771424</v>
      </c>
      <c r="I321" s="1">
        <f t="shared" si="78"/>
        <v>11730.385959185947</v>
      </c>
      <c r="J321" s="3"/>
      <c r="K321" s="10">
        <f t="shared" si="79"/>
        <v>1950113.6667056461</v>
      </c>
      <c r="L321" s="1">
        <f t="shared" si="80"/>
        <v>1584.9527548219496</v>
      </c>
      <c r="M321" s="3"/>
      <c r="N321" s="14">
        <f t="shared" si="81"/>
        <v>263540.02292295417</v>
      </c>
      <c r="O321" s="15"/>
      <c r="P321" t="str">
        <f t="shared" si="69"/>
        <v/>
      </c>
      <c r="Q321" s="19">
        <f t="shared" si="70"/>
        <v>0.17428375989207212</v>
      </c>
      <c r="R321" t="str">
        <f t="shared" si="71"/>
        <v/>
      </c>
      <c r="S321" t="str">
        <f t="shared" si="72"/>
        <v/>
      </c>
      <c r="T321" s="47" t="s">
        <v>8</v>
      </c>
      <c r="U321" t="str">
        <f t="shared" si="73"/>
        <v/>
      </c>
      <c r="V321" s="46" t="s">
        <v>8</v>
      </c>
      <c r="W321" t="str">
        <f t="shared" si="74"/>
        <v/>
      </c>
      <c r="X321" s="46" t="s">
        <v>8</v>
      </c>
      <c r="Y321" t="b">
        <f t="shared" si="75"/>
        <v>1</v>
      </c>
      <c r="Z321" s="49"/>
    </row>
    <row r="322" spans="1:26">
      <c r="A322" s="17">
        <v>1</v>
      </c>
      <c r="B322" s="31">
        <f t="shared" si="84"/>
        <v>44179.75</v>
      </c>
      <c r="C322" s="93">
        <f t="shared" si="82"/>
        <v>10692.1048061857</v>
      </c>
      <c r="D322" s="23"/>
      <c r="E322" s="24">
        <f t="shared" si="83"/>
        <v>2561748.6894224999</v>
      </c>
      <c r="F322" s="94" t="str">
        <f t="shared" si="68"/>
        <v/>
      </c>
      <c r="G322" s="1">
        <f t="shared" si="76"/>
        <v>-2523.6404317720489</v>
      </c>
      <c r="H322" s="4">
        <f t="shared" si="77"/>
        <v>334879.2545559422</v>
      </c>
      <c r="I322" s="1">
        <f t="shared" si="78"/>
        <v>11642.647303926424</v>
      </c>
      <c r="J322" s="3"/>
      <c r="K322" s="10">
        <f t="shared" si="79"/>
        <v>1961756.3140095726</v>
      </c>
      <c r="L322" s="1">
        <f t="shared" si="80"/>
        <v>1573.0979340307326</v>
      </c>
      <c r="M322" s="3"/>
      <c r="N322" s="14">
        <f t="shared" si="81"/>
        <v>265113.12085698493</v>
      </c>
      <c r="O322" s="15"/>
      <c r="P322" t="str">
        <f t="shared" si="69"/>
        <v/>
      </c>
      <c r="Q322" s="19">
        <f t="shared" si="70"/>
        <v>0.17428375989207212</v>
      </c>
      <c r="R322" t="str">
        <f t="shared" si="71"/>
        <v/>
      </c>
      <c r="S322" t="str">
        <f t="shared" si="72"/>
        <v/>
      </c>
      <c r="T322" s="47" t="s">
        <v>8</v>
      </c>
      <c r="U322" t="str">
        <f t="shared" si="73"/>
        <v/>
      </c>
      <c r="V322" s="46" t="s">
        <v>8</v>
      </c>
      <c r="W322" t="str">
        <f t="shared" si="74"/>
        <v/>
      </c>
      <c r="X322" s="46" t="s">
        <v>8</v>
      </c>
      <c r="Y322" t="b">
        <f t="shared" si="75"/>
        <v>1</v>
      </c>
      <c r="Z322" s="49"/>
    </row>
    <row r="323" spans="1:26">
      <c r="A323" s="17">
        <v>1</v>
      </c>
      <c r="B323" s="31">
        <f t="shared" si="84"/>
        <v>44180.75</v>
      </c>
      <c r="C323" s="93">
        <f t="shared" si="82"/>
        <v>10404.524496604223</v>
      </c>
      <c r="D323" s="23"/>
      <c r="E323" s="24">
        <f t="shared" si="83"/>
        <v>2572153.2139191041</v>
      </c>
      <c r="F323" s="94" t="str">
        <f t="shared" si="68"/>
        <v/>
      </c>
      <c r="G323" s="1">
        <f t="shared" si="76"/>
        <v>-2704.4901731242667</v>
      </c>
      <c r="H323" s="4">
        <f t="shared" si="77"/>
        <v>332174.76438281796</v>
      </c>
      <c r="I323" s="1">
        <f t="shared" si="78"/>
        <v>11548.621099572936</v>
      </c>
      <c r="J323" s="3"/>
      <c r="K323" s="10">
        <f t="shared" si="79"/>
        <v>1973304.9351091455</v>
      </c>
      <c r="L323" s="1">
        <f t="shared" si="80"/>
        <v>1560.3935701560888</v>
      </c>
      <c r="M323" s="3"/>
      <c r="N323" s="14">
        <f t="shared" si="81"/>
        <v>266673.514427141</v>
      </c>
      <c r="O323" s="15"/>
      <c r="P323" t="str">
        <f t="shared" si="69"/>
        <v/>
      </c>
      <c r="Q323" s="19">
        <f t="shared" si="70"/>
        <v>0.17428375989207212</v>
      </c>
      <c r="R323" t="str">
        <f t="shared" si="71"/>
        <v/>
      </c>
      <c r="S323" t="str">
        <f t="shared" si="72"/>
        <v/>
      </c>
      <c r="T323" s="47" t="s">
        <v>8</v>
      </c>
      <c r="U323" t="str">
        <f t="shared" si="73"/>
        <v/>
      </c>
      <c r="V323" s="46" t="s">
        <v>8</v>
      </c>
      <c r="W323" t="str">
        <f t="shared" si="74"/>
        <v/>
      </c>
      <c r="X323" s="46" t="s">
        <v>8</v>
      </c>
      <c r="Y323" t="b">
        <f t="shared" si="75"/>
        <v>1</v>
      </c>
      <c r="Z323" s="49"/>
    </row>
    <row r="324" spans="1:26">
      <c r="A324" s="17">
        <v>1</v>
      </c>
      <c r="B324" s="31">
        <f t="shared" si="84"/>
        <v>44181.75</v>
      </c>
      <c r="C324" s="93">
        <f t="shared" si="82"/>
        <v>10120.105270313099</v>
      </c>
      <c r="D324" s="23"/>
      <c r="E324" s="24">
        <f t="shared" si="83"/>
        <v>2582273.3191894172</v>
      </c>
      <c r="F324" s="94" t="str">
        <f t="shared" si="68"/>
        <v/>
      </c>
      <c r="G324" s="1">
        <f t="shared" si="76"/>
        <v>-2875.4327186669525</v>
      </c>
      <c r="H324" s="4">
        <f t="shared" si="77"/>
        <v>329299.33166415099</v>
      </c>
      <c r="I324" s="1">
        <f t="shared" si="78"/>
        <v>11448.651786651471</v>
      </c>
      <c r="J324" s="3"/>
      <c r="K324" s="10">
        <f t="shared" si="79"/>
        <v>1984753.5868957969</v>
      </c>
      <c r="L324" s="1">
        <f t="shared" si="80"/>
        <v>1546.8862023283102</v>
      </c>
      <c r="M324" s="3"/>
      <c r="N324" s="14">
        <f t="shared" si="81"/>
        <v>268220.40062946931</v>
      </c>
      <c r="O324" s="15"/>
      <c r="P324" t="str">
        <f t="shared" si="69"/>
        <v/>
      </c>
      <c r="Q324" s="19">
        <f t="shared" si="70"/>
        <v>0.17428375989207212</v>
      </c>
      <c r="R324" t="str">
        <f t="shared" si="71"/>
        <v/>
      </c>
      <c r="S324" t="str">
        <f t="shared" si="72"/>
        <v/>
      </c>
      <c r="T324" s="47" t="s">
        <v>8</v>
      </c>
      <c r="U324" t="str">
        <f t="shared" si="73"/>
        <v/>
      </c>
      <c r="V324" s="46" t="s">
        <v>8</v>
      </c>
      <c r="W324" t="str">
        <f t="shared" si="74"/>
        <v/>
      </c>
      <c r="X324" s="46" t="s">
        <v>8</v>
      </c>
      <c r="Y324" t="b">
        <f t="shared" si="75"/>
        <v>1</v>
      </c>
      <c r="Z324" s="49"/>
    </row>
    <row r="325" spans="1:26">
      <c r="A325" s="17">
        <v>1</v>
      </c>
      <c r="B325" s="31">
        <f t="shared" si="84"/>
        <v>44182.75</v>
      </c>
      <c r="C325" s="93">
        <f t="shared" si="82"/>
        <v>9839.2748126219958</v>
      </c>
      <c r="D325" s="23"/>
      <c r="E325" s="24">
        <f t="shared" si="83"/>
        <v>2592112.5940020392</v>
      </c>
      <c r="F325" s="94" t="str">
        <f t="shared" si="68"/>
        <v/>
      </c>
      <c r="G325" s="1">
        <f t="shared" si="76"/>
        <v>-3036.4327563073766</v>
      </c>
      <c r="H325" s="4">
        <f t="shared" si="77"/>
        <v>326262.89890784363</v>
      </c>
      <c r="I325" s="1">
        <f t="shared" si="78"/>
        <v>11343.085033373029</v>
      </c>
      <c r="J325" s="3"/>
      <c r="K325" s="10">
        <f t="shared" si="79"/>
        <v>1996096.6719291699</v>
      </c>
      <c r="L325" s="1">
        <f t="shared" si="80"/>
        <v>1532.6225355565234</v>
      </c>
      <c r="M325" s="3"/>
      <c r="N325" s="14">
        <f t="shared" si="81"/>
        <v>269753.02316502581</v>
      </c>
      <c r="O325" s="15"/>
      <c r="P325" t="str">
        <f t="shared" si="69"/>
        <v/>
      </c>
      <c r="Q325" s="19">
        <f t="shared" si="70"/>
        <v>0.17428375989207212</v>
      </c>
      <c r="R325" t="str">
        <f t="shared" si="71"/>
        <v/>
      </c>
      <c r="S325" t="str">
        <f t="shared" si="72"/>
        <v/>
      </c>
      <c r="T325" s="47" t="s">
        <v>8</v>
      </c>
      <c r="U325" t="str">
        <f t="shared" si="73"/>
        <v/>
      </c>
      <c r="V325" s="46" t="s">
        <v>8</v>
      </c>
      <c r="W325" t="str">
        <f t="shared" si="74"/>
        <v/>
      </c>
      <c r="X325" s="46" t="s">
        <v>8</v>
      </c>
      <c r="Y325" t="b">
        <f t="shared" si="75"/>
        <v>1</v>
      </c>
      <c r="Z325" s="49"/>
    </row>
    <row r="326" spans="1:26">
      <c r="A326" s="17">
        <v>1</v>
      </c>
      <c r="B326" s="31">
        <f t="shared" si="84"/>
        <v>44183.75</v>
      </c>
      <c r="C326" s="93">
        <f t="shared" si="82"/>
        <v>9562.4153005075641</v>
      </c>
      <c r="D326" s="23"/>
      <c r="E326" s="24">
        <f t="shared" si="83"/>
        <v>2601675.0093025467</v>
      </c>
      <c r="F326" s="94" t="str">
        <f t="shared" si="68"/>
        <v/>
      </c>
      <c r="G326" s="1">
        <f t="shared" si="76"/>
        <v>-3187.5000951812312</v>
      </c>
      <c r="H326" s="4">
        <f t="shared" si="77"/>
        <v>323075.3988126624</v>
      </c>
      <c r="I326" s="1">
        <f t="shared" si="78"/>
        <v>11232.266166917307</v>
      </c>
      <c r="J326" s="3"/>
      <c r="K326" s="10">
        <f t="shared" si="79"/>
        <v>2007328.9380960872</v>
      </c>
      <c r="L326" s="1">
        <f t="shared" si="80"/>
        <v>1517.6492287713618</v>
      </c>
      <c r="M326" s="3"/>
      <c r="N326" s="14">
        <f t="shared" si="81"/>
        <v>271270.67239379714</v>
      </c>
      <c r="O326" s="15"/>
      <c r="P326" t="str">
        <f t="shared" si="69"/>
        <v/>
      </c>
      <c r="Q326" s="19">
        <f t="shared" si="70"/>
        <v>0.17428375989207212</v>
      </c>
      <c r="R326" t="str">
        <f t="shared" si="71"/>
        <v/>
      </c>
      <c r="S326" t="str">
        <f t="shared" si="72"/>
        <v/>
      </c>
      <c r="T326" s="47" t="s">
        <v>8</v>
      </c>
      <c r="U326" t="str">
        <f t="shared" si="73"/>
        <v/>
      </c>
      <c r="V326" s="46" t="s">
        <v>8</v>
      </c>
      <c r="W326" t="str">
        <f t="shared" si="74"/>
        <v/>
      </c>
      <c r="X326" s="46" t="s">
        <v>8</v>
      </c>
      <c r="Y326" t="b">
        <f t="shared" si="75"/>
        <v>1</v>
      </c>
      <c r="Z326" s="49"/>
    </row>
    <row r="327" spans="1:26">
      <c r="A327" s="17">
        <v>1</v>
      </c>
      <c r="B327" s="31">
        <f t="shared" si="84"/>
        <v>44184.75</v>
      </c>
      <c r="C327" s="93">
        <f t="shared" si="82"/>
        <v>9289.8651839517988</v>
      </c>
      <c r="D327" s="23"/>
      <c r="E327" s="24">
        <f t="shared" si="83"/>
        <v>2610964.8744864985</v>
      </c>
      <c r="F327" s="94" t="str">
        <f t="shared" si="68"/>
        <v/>
      </c>
      <c r="G327" s="1">
        <f t="shared" si="76"/>
        <v>-3328.686238867368</v>
      </c>
      <c r="H327" s="4">
        <f t="shared" si="77"/>
        <v>319746.71257379506</v>
      </c>
      <c r="I327" s="1">
        <f t="shared" si="78"/>
        <v>11116.538723854417</v>
      </c>
      <c r="J327" s="3"/>
      <c r="K327" s="10">
        <f t="shared" si="79"/>
        <v>2018445.4768199415</v>
      </c>
      <c r="L327" s="1">
        <f t="shared" si="80"/>
        <v>1502.0126989649925</v>
      </c>
      <c r="M327" s="3"/>
      <c r="N327" s="14">
        <f t="shared" si="81"/>
        <v>272772.68509276211</v>
      </c>
      <c r="O327" s="15"/>
      <c r="P327" t="str">
        <f t="shared" si="69"/>
        <v/>
      </c>
      <c r="Q327" s="19">
        <f t="shared" si="70"/>
        <v>0.17428375989207212</v>
      </c>
      <c r="R327" t="str">
        <f t="shared" si="71"/>
        <v/>
      </c>
      <c r="S327" t="str">
        <f t="shared" si="72"/>
        <v/>
      </c>
      <c r="T327" s="47" t="s">
        <v>8</v>
      </c>
      <c r="U327" t="str">
        <f t="shared" si="73"/>
        <v/>
      </c>
      <c r="V327" s="46" t="s">
        <v>8</v>
      </c>
      <c r="W327" t="str">
        <f t="shared" si="74"/>
        <v/>
      </c>
      <c r="X327" s="46" t="s">
        <v>8</v>
      </c>
      <c r="Y327" t="b">
        <f t="shared" si="75"/>
        <v>1</v>
      </c>
      <c r="Z327" s="49"/>
    </row>
    <row r="328" spans="1:26">
      <c r="A328" s="17">
        <v>1</v>
      </c>
      <c r="B328" s="31">
        <f t="shared" si="84"/>
        <v>44185.75</v>
      </c>
      <c r="C328" s="93">
        <f t="shared" si="82"/>
        <v>9021.921148667112</v>
      </c>
      <c r="D328" s="23"/>
      <c r="E328" s="24">
        <f t="shared" si="83"/>
        <v>2619986.7956351656</v>
      </c>
      <c r="F328" s="94" t="str">
        <f t="shared" si="68"/>
        <v/>
      </c>
      <c r="G328" s="1">
        <f t="shared" si="76"/>
        <v>-3460.0809142175513</v>
      </c>
      <c r="H328" s="4">
        <f t="shared" si="77"/>
        <v>316286.63165957748</v>
      </c>
      <c r="I328" s="1">
        <f t="shared" si="78"/>
        <v>10996.243121247737</v>
      </c>
      <c r="J328" s="3"/>
      <c r="K328" s="10">
        <f t="shared" si="79"/>
        <v>2029441.7199411893</v>
      </c>
      <c r="L328" s="1">
        <f t="shared" si="80"/>
        <v>1485.7589416369894</v>
      </c>
      <c r="M328" s="3"/>
      <c r="N328" s="14">
        <f t="shared" si="81"/>
        <v>274258.44403439912</v>
      </c>
      <c r="O328" s="15"/>
      <c r="P328" t="str">
        <f t="shared" si="69"/>
        <v/>
      </c>
      <c r="Q328" s="19">
        <f t="shared" si="70"/>
        <v>0.17428375989207212</v>
      </c>
      <c r="R328" t="str">
        <f t="shared" si="71"/>
        <v/>
      </c>
      <c r="S328" t="str">
        <f t="shared" si="72"/>
        <v/>
      </c>
      <c r="T328" s="47" t="s">
        <v>8</v>
      </c>
      <c r="U328" t="str">
        <f t="shared" si="73"/>
        <v/>
      </c>
      <c r="V328" s="46" t="s">
        <v>8</v>
      </c>
      <c r="W328" t="str">
        <f t="shared" si="74"/>
        <v/>
      </c>
      <c r="X328" s="46" t="s">
        <v>8</v>
      </c>
      <c r="Y328" t="b">
        <f t="shared" si="75"/>
        <v>1</v>
      </c>
      <c r="Z328" s="49"/>
    </row>
    <row r="329" spans="1:26">
      <c r="A329" s="17">
        <v>1</v>
      </c>
      <c r="B329" s="31">
        <f t="shared" si="84"/>
        <v>44186.75</v>
      </c>
      <c r="C329" s="93">
        <f t="shared" si="82"/>
        <v>8758.8402171130292</v>
      </c>
      <c r="D329" s="23"/>
      <c r="E329" s="24">
        <f t="shared" si="83"/>
        <v>2628745.6358522787</v>
      </c>
      <c r="F329" s="94" t="str">
        <f t="shared" si="68"/>
        <v/>
      </c>
      <c r="G329" s="1">
        <f t="shared" si="76"/>
        <v>-3581.8085989210513</v>
      </c>
      <c r="H329" s="4">
        <f t="shared" si="77"/>
        <v>312704.82306065643</v>
      </c>
      <c r="I329" s="1">
        <f t="shared" si="78"/>
        <v>10871.715448481904</v>
      </c>
      <c r="J329" s="3"/>
      <c r="K329" s="10">
        <f t="shared" si="79"/>
        <v>2040313.4353896712</v>
      </c>
      <c r="L329" s="1">
        <f t="shared" si="80"/>
        <v>1468.9333675520024</v>
      </c>
      <c r="M329" s="3"/>
      <c r="N329" s="14">
        <f t="shared" si="81"/>
        <v>275727.37740195112</v>
      </c>
      <c r="O329" s="15"/>
      <c r="P329" t="str">
        <f t="shared" si="69"/>
        <v/>
      </c>
      <c r="Q329" s="19">
        <f t="shared" si="70"/>
        <v>0.17428375989207212</v>
      </c>
      <c r="R329" t="str">
        <f t="shared" si="71"/>
        <v/>
      </c>
      <c r="S329" t="str">
        <f t="shared" si="72"/>
        <v/>
      </c>
      <c r="T329" s="47" t="s">
        <v>8</v>
      </c>
      <c r="U329" t="str">
        <f t="shared" si="73"/>
        <v/>
      </c>
      <c r="V329" s="46" t="s">
        <v>8</v>
      </c>
      <c r="W329" t="str">
        <f t="shared" si="74"/>
        <v/>
      </c>
      <c r="X329" s="46" t="s">
        <v>8</v>
      </c>
      <c r="Y329" t="b">
        <f t="shared" si="75"/>
        <v>1</v>
      </c>
      <c r="Z329" s="49"/>
    </row>
    <row r="330" spans="1:26">
      <c r="A330" s="17">
        <v>1</v>
      </c>
      <c r="B330" s="31">
        <f t="shared" si="84"/>
        <v>44187.75</v>
      </c>
      <c r="C330" s="93">
        <f t="shared" si="82"/>
        <v>8500.8419484361075</v>
      </c>
      <c r="D330" s="23"/>
      <c r="E330" s="24">
        <f t="shared" si="83"/>
        <v>2637246.4778007148</v>
      </c>
      <c r="F330" s="94" t="str">
        <f t="shared" si="68"/>
        <v/>
      </c>
      <c r="G330" s="1">
        <f t="shared" si="76"/>
        <v>-3694.0250857419346</v>
      </c>
      <c r="H330" s="4">
        <f t="shared" si="77"/>
        <v>309010.79797491449</v>
      </c>
      <c r="I330" s="1">
        <f t="shared" si="78"/>
        <v>10743.286378540919</v>
      </c>
      <c r="J330" s="3"/>
      <c r="K330" s="10">
        <f t="shared" si="79"/>
        <v>2051056.7217682123</v>
      </c>
      <c r="L330" s="1">
        <f t="shared" si="80"/>
        <v>1451.5806556369453</v>
      </c>
      <c r="M330" s="3"/>
      <c r="N330" s="14">
        <f t="shared" si="81"/>
        <v>277178.95805758808</v>
      </c>
      <c r="O330" s="15"/>
      <c r="P330" t="str">
        <f t="shared" si="69"/>
        <v/>
      </c>
      <c r="Q330" s="19">
        <f t="shared" si="70"/>
        <v>0.17428375989207212</v>
      </c>
      <c r="R330" t="str">
        <f t="shared" si="71"/>
        <v/>
      </c>
      <c r="S330" t="str">
        <f t="shared" si="72"/>
        <v/>
      </c>
      <c r="T330" s="47" t="s">
        <v>8</v>
      </c>
      <c r="U330" t="str">
        <f t="shared" si="73"/>
        <v/>
      </c>
      <c r="V330" s="46" t="s">
        <v>8</v>
      </c>
      <c r="W330" t="str">
        <f t="shared" si="74"/>
        <v/>
      </c>
      <c r="X330" s="46" t="s">
        <v>8</v>
      </c>
      <c r="Y330" t="b">
        <f t="shared" si="75"/>
        <v>1</v>
      </c>
      <c r="Z330" s="49"/>
    </row>
    <row r="331" spans="1:26">
      <c r="A331" s="17">
        <v>1</v>
      </c>
      <c r="B331" s="31">
        <f t="shared" si="84"/>
        <v>44188.75</v>
      </c>
      <c r="C331" s="93">
        <f t="shared" si="82"/>
        <v>8248.1107017812319</v>
      </c>
      <c r="D331" s="23"/>
      <c r="E331" s="24">
        <f t="shared" si="83"/>
        <v>2645494.588502496</v>
      </c>
      <c r="F331" s="94" t="str">
        <f t="shared" si="68"/>
        <v/>
      </c>
      <c r="G331" s="1">
        <f t="shared" si="76"/>
        <v>-3796.9141162310962</v>
      </c>
      <c r="H331" s="4">
        <f t="shared" si="77"/>
        <v>305213.8838586834</v>
      </c>
      <c r="I331" s="1">
        <f t="shared" si="78"/>
        <v>10611.280196321013</v>
      </c>
      <c r="J331" s="3"/>
      <c r="K331" s="10">
        <f t="shared" si="79"/>
        <v>2061668.0019645332</v>
      </c>
      <c r="L331" s="1">
        <f t="shared" si="80"/>
        <v>1433.7446216913506</v>
      </c>
      <c r="M331" s="3"/>
      <c r="N331" s="14">
        <f t="shared" si="81"/>
        <v>278612.70267927943</v>
      </c>
      <c r="O331" s="15"/>
      <c r="P331" t="str">
        <f t="shared" si="69"/>
        <v/>
      </c>
      <c r="Q331" s="19">
        <f t="shared" si="70"/>
        <v>0.17428375989207212</v>
      </c>
      <c r="R331" t="str">
        <f t="shared" si="71"/>
        <v/>
      </c>
      <c r="S331" t="str">
        <f t="shared" si="72"/>
        <v/>
      </c>
      <c r="T331" s="47" t="s">
        <v>8</v>
      </c>
      <c r="U331" t="str">
        <f t="shared" si="73"/>
        <v/>
      </c>
      <c r="V331" s="46" t="s">
        <v>8</v>
      </c>
      <c r="W331" t="str">
        <f t="shared" si="74"/>
        <v/>
      </c>
      <c r="X331" s="46" t="s">
        <v>8</v>
      </c>
      <c r="Y331" t="b">
        <f t="shared" si="75"/>
        <v>1</v>
      </c>
      <c r="Z331" s="49"/>
    </row>
    <row r="332" spans="1:26">
      <c r="A332" s="17">
        <v>1</v>
      </c>
      <c r="B332" s="31">
        <f t="shared" si="84"/>
        <v>44189.75</v>
      </c>
      <c r="C332" s="93">
        <f t="shared" si="82"/>
        <v>8000.7979313260876</v>
      </c>
      <c r="D332" s="23"/>
      <c r="E332" s="24">
        <f t="shared" si="83"/>
        <v>2653495.3864338221</v>
      </c>
      <c r="F332" s="94" t="str">
        <f t="shared" si="68"/>
        <v/>
      </c>
      <c r="G332" s="1">
        <f t="shared" si="76"/>
        <v>-3890.6841117238496</v>
      </c>
      <c r="H332" s="4">
        <f t="shared" si="77"/>
        <v>301323.19974695955</v>
      </c>
      <c r="I332" s="1">
        <f t="shared" si="78"/>
        <v>10476.013940595923</v>
      </c>
      <c r="J332" s="3"/>
      <c r="K332" s="10">
        <f t="shared" si="79"/>
        <v>2072144.0159051293</v>
      </c>
      <c r="L332" s="1">
        <f t="shared" si="80"/>
        <v>1415.4681024538875</v>
      </c>
      <c r="M332" s="3"/>
      <c r="N332" s="14">
        <f t="shared" si="81"/>
        <v>280028.17078173329</v>
      </c>
      <c r="O332" s="15"/>
      <c r="P332" t="str">
        <f t="shared" si="69"/>
        <v/>
      </c>
      <c r="Q332" s="19">
        <f t="shared" si="70"/>
        <v>0.17428375989207212</v>
      </c>
      <c r="R332" t="str">
        <f t="shared" si="71"/>
        <v/>
      </c>
      <c r="S332" t="str">
        <f t="shared" si="72"/>
        <v/>
      </c>
      <c r="T332" s="47" t="s">
        <v>8</v>
      </c>
      <c r="U332" t="str">
        <f t="shared" si="73"/>
        <v/>
      </c>
      <c r="V332" s="46" t="s">
        <v>8</v>
      </c>
      <c r="W332" t="str">
        <f t="shared" si="74"/>
        <v/>
      </c>
      <c r="X332" s="46" t="s">
        <v>8</v>
      </c>
      <c r="Y332" t="b">
        <f t="shared" si="75"/>
        <v>1</v>
      </c>
      <c r="Z332" s="49"/>
    </row>
    <row r="333" spans="1:26">
      <c r="A333" s="17">
        <v>1</v>
      </c>
      <c r="B333" s="31">
        <f t="shared" si="84"/>
        <v>44190.75</v>
      </c>
      <c r="C333" s="93">
        <f t="shared" si="82"/>
        <v>7759.0244852416217</v>
      </c>
      <c r="D333" s="23"/>
      <c r="E333" s="24">
        <f t="shared" si="83"/>
        <v>2661254.4109190637</v>
      </c>
      <c r="F333" s="94" t="str">
        <f t="shared" si="68"/>
        <v/>
      </c>
      <c r="G333" s="1">
        <f t="shared" si="76"/>
        <v>-3975.5650246690548</v>
      </c>
      <c r="H333" s="4">
        <f t="shared" si="77"/>
        <v>297347.6347222905</v>
      </c>
      <c r="I333" s="1">
        <f t="shared" si="78"/>
        <v>10337.796655451093</v>
      </c>
      <c r="J333" s="3"/>
      <c r="K333" s="10">
        <f t="shared" si="79"/>
        <v>2082481.8125605804</v>
      </c>
      <c r="L333" s="1">
        <f t="shared" si="80"/>
        <v>1396.7928544597869</v>
      </c>
      <c r="M333" s="3"/>
      <c r="N333" s="14">
        <f t="shared" si="81"/>
        <v>281424.96363619308</v>
      </c>
      <c r="O333" s="15"/>
      <c r="P333" t="str">
        <f t="shared" si="69"/>
        <v/>
      </c>
      <c r="Q333" s="19">
        <f t="shared" si="70"/>
        <v>0.17428375989207212</v>
      </c>
      <c r="R333" t="str">
        <f t="shared" si="71"/>
        <v/>
      </c>
      <c r="S333" t="str">
        <f t="shared" si="72"/>
        <v/>
      </c>
      <c r="T333" s="47" t="s">
        <v>8</v>
      </c>
      <c r="U333" t="str">
        <f t="shared" si="73"/>
        <v/>
      </c>
      <c r="V333" s="46" t="s">
        <v>8</v>
      </c>
      <c r="W333" t="str">
        <f t="shared" si="74"/>
        <v/>
      </c>
      <c r="X333" s="46" t="s">
        <v>8</v>
      </c>
      <c r="Y333" t="b">
        <f t="shared" si="75"/>
        <v>1</v>
      </c>
      <c r="Z333" s="49"/>
    </row>
    <row r="334" spans="1:26">
      <c r="A334" s="17">
        <v>1</v>
      </c>
      <c r="B334" s="31">
        <f t="shared" si="84"/>
        <v>44191.75</v>
      </c>
      <c r="C334" s="93">
        <f t="shared" si="82"/>
        <v>7522.8828845359385</v>
      </c>
      <c r="D334" s="23"/>
      <c r="E334" s="24">
        <f t="shared" si="83"/>
        <v>2668777.2938035997</v>
      </c>
      <c r="F334" s="94" t="str">
        <f t="shared" si="68"/>
        <v/>
      </c>
      <c r="G334" s="1">
        <f t="shared" si="76"/>
        <v>-4051.8053288588153</v>
      </c>
      <c r="H334" s="4">
        <f t="shared" si="77"/>
        <v>293295.82939343166</v>
      </c>
      <c r="I334" s="1">
        <f t="shared" si="78"/>
        <v>10196.928746357629</v>
      </c>
      <c r="J334" s="3"/>
      <c r="K334" s="10">
        <f t="shared" si="79"/>
        <v>2092678.741306938</v>
      </c>
      <c r="L334" s="1">
        <f t="shared" si="80"/>
        <v>1377.7594670366859</v>
      </c>
      <c r="M334" s="3"/>
      <c r="N334" s="14">
        <f t="shared" si="81"/>
        <v>282802.72310322977</v>
      </c>
      <c r="O334" s="15"/>
      <c r="P334" t="str">
        <f t="shared" si="69"/>
        <v/>
      </c>
      <c r="Q334" s="19">
        <f t="shared" si="70"/>
        <v>0.17428375989207212</v>
      </c>
      <c r="R334" t="str">
        <f t="shared" si="71"/>
        <v/>
      </c>
      <c r="S334" t="str">
        <f t="shared" si="72"/>
        <v/>
      </c>
      <c r="T334" s="47" t="s">
        <v>8</v>
      </c>
      <c r="U334" t="str">
        <f t="shared" si="73"/>
        <v/>
      </c>
      <c r="V334" s="46" t="s">
        <v>8</v>
      </c>
      <c r="W334" t="str">
        <f t="shared" si="74"/>
        <v/>
      </c>
      <c r="X334" s="46" t="s">
        <v>8</v>
      </c>
      <c r="Y334" t="b">
        <f t="shared" si="75"/>
        <v>1</v>
      </c>
      <c r="Z334" s="49"/>
    </row>
    <row r="335" spans="1:26">
      <c r="A335" s="17">
        <v>1</v>
      </c>
      <c r="B335" s="31">
        <f t="shared" si="84"/>
        <v>44192.75</v>
      </c>
      <c r="C335" s="93">
        <f t="shared" si="82"/>
        <v>7292.4395612911321</v>
      </c>
      <c r="D335" s="23"/>
      <c r="E335" s="24">
        <f t="shared" si="83"/>
        <v>2676069.7333648908</v>
      </c>
      <c r="F335" s="94" t="str">
        <f t="shared" si="68"/>
        <v/>
      </c>
      <c r="G335" s="1">
        <f t="shared" si="76"/>
        <v>-4119.6691629826373</v>
      </c>
      <c r="H335" s="4">
        <f t="shared" si="77"/>
        <v>289176.16023044905</v>
      </c>
      <c r="I335" s="1">
        <f t="shared" si="78"/>
        <v>10053.701435555504</v>
      </c>
      <c r="J335" s="3"/>
      <c r="K335" s="10">
        <f t="shared" si="79"/>
        <v>2102732.4427424935</v>
      </c>
      <c r="L335" s="1">
        <f t="shared" si="80"/>
        <v>1358.4072887186483</v>
      </c>
      <c r="M335" s="3"/>
      <c r="N335" s="14">
        <f t="shared" si="81"/>
        <v>284161.13039194839</v>
      </c>
      <c r="O335" s="15"/>
      <c r="P335" t="str">
        <f t="shared" si="69"/>
        <v/>
      </c>
      <c r="Q335" s="19">
        <f t="shared" si="70"/>
        <v>0.17428375989207212</v>
      </c>
      <c r="R335" t="str">
        <f t="shared" si="71"/>
        <v/>
      </c>
      <c r="S335" t="str">
        <f t="shared" si="72"/>
        <v/>
      </c>
      <c r="T335" s="47" t="s">
        <v>8</v>
      </c>
      <c r="U335" t="str">
        <f t="shared" si="73"/>
        <v/>
      </c>
      <c r="V335" s="46" t="s">
        <v>8</v>
      </c>
      <c r="W335" t="str">
        <f t="shared" si="74"/>
        <v/>
      </c>
      <c r="X335" s="46" t="s">
        <v>8</v>
      </c>
      <c r="Y335" t="b">
        <f t="shared" si="75"/>
        <v>1</v>
      </c>
      <c r="Z335" s="49"/>
    </row>
    <row r="336" spans="1:26">
      <c r="A336" s="17">
        <v>1</v>
      </c>
      <c r="B336" s="31">
        <f t="shared" si="84"/>
        <v>44193.75</v>
      </c>
      <c r="C336" s="93">
        <f t="shared" si="82"/>
        <v>7067.7370392074808</v>
      </c>
      <c r="D336" s="23"/>
      <c r="E336" s="24">
        <f t="shared" si="83"/>
        <v>2683137.4704040983</v>
      </c>
      <c r="F336" s="94" t="str">
        <f t="shared" si="68"/>
        <v/>
      </c>
      <c r="G336" s="1">
        <f t="shared" si="76"/>
        <v>-4179.4336381461317</v>
      </c>
      <c r="H336" s="4">
        <f t="shared" si="77"/>
        <v>284996.7265923029</v>
      </c>
      <c r="I336" s="1">
        <f t="shared" si="78"/>
        <v>9908.3963110454006</v>
      </c>
      <c r="J336" s="3"/>
      <c r="K336" s="10">
        <f t="shared" si="79"/>
        <v>2112640.8390535391</v>
      </c>
      <c r="L336" s="1">
        <f t="shared" si="80"/>
        <v>1338.7743663081383</v>
      </c>
      <c r="M336" s="3"/>
      <c r="N336" s="14">
        <f t="shared" si="81"/>
        <v>285499.90475825651</v>
      </c>
      <c r="O336" s="15"/>
      <c r="P336" t="str">
        <f t="shared" si="69"/>
        <v/>
      </c>
      <c r="Q336" s="19">
        <f t="shared" si="70"/>
        <v>0.17428375989207212</v>
      </c>
      <c r="R336" t="str">
        <f t="shared" si="71"/>
        <v/>
      </c>
      <c r="S336" t="str">
        <f t="shared" si="72"/>
        <v/>
      </c>
      <c r="T336" s="47" t="s">
        <v>8</v>
      </c>
      <c r="U336" t="str">
        <f t="shared" si="73"/>
        <v/>
      </c>
      <c r="V336" s="46" t="s">
        <v>8</v>
      </c>
      <c r="W336" t="str">
        <f t="shared" si="74"/>
        <v/>
      </c>
      <c r="X336" s="46" t="s">
        <v>8</v>
      </c>
      <c r="Y336" t="b">
        <f t="shared" si="75"/>
        <v>1</v>
      </c>
      <c r="Z336" s="49"/>
    </row>
    <row r="337" spans="1:26">
      <c r="A337" s="17">
        <v>1</v>
      </c>
      <c r="B337" s="31">
        <f t="shared" si="84"/>
        <v>44194.75</v>
      </c>
      <c r="C337" s="93">
        <f t="shared" si="82"/>
        <v>6848.7960424316116</v>
      </c>
      <c r="D337" s="23"/>
      <c r="E337" s="24">
        <f t="shared" si="83"/>
        <v>2689986.2664465299</v>
      </c>
      <c r="F337" s="94" t="str">
        <f t="shared" si="68"/>
        <v/>
      </c>
      <c r="G337" s="1">
        <f t="shared" si="76"/>
        <v>-4231.3863165875246</v>
      </c>
      <c r="H337" s="4">
        <f t="shared" si="77"/>
        <v>280765.3402757154</v>
      </c>
      <c r="I337" s="1">
        <f t="shared" si="78"/>
        <v>9761.2849632373236</v>
      </c>
      <c r="J337" s="3"/>
      <c r="K337" s="10">
        <f t="shared" si="79"/>
        <v>2122402.1240167762</v>
      </c>
      <c r="L337" s="1">
        <f t="shared" si="80"/>
        <v>1318.8973957817429</v>
      </c>
      <c r="M337" s="3"/>
      <c r="N337" s="14">
        <f t="shared" si="81"/>
        <v>286818.80215403828</v>
      </c>
      <c r="O337" s="15"/>
      <c r="P337" t="str">
        <f t="shared" si="69"/>
        <v/>
      </c>
      <c r="Q337" s="19">
        <f t="shared" si="70"/>
        <v>0.17428375989207212</v>
      </c>
      <c r="R337" t="str">
        <f t="shared" si="71"/>
        <v/>
      </c>
      <c r="S337" t="str">
        <f t="shared" si="72"/>
        <v/>
      </c>
      <c r="T337" s="47" t="s">
        <v>8</v>
      </c>
      <c r="U337" t="str">
        <f t="shared" si="73"/>
        <v/>
      </c>
      <c r="V337" s="46" t="s">
        <v>8</v>
      </c>
      <c r="W337" t="str">
        <f t="shared" si="74"/>
        <v/>
      </c>
      <c r="X337" s="46" t="s">
        <v>8</v>
      </c>
      <c r="Y337" t="b">
        <f t="shared" si="75"/>
        <v>1</v>
      </c>
      <c r="Z337" s="49"/>
    </row>
    <row r="338" spans="1:26">
      <c r="A338" s="17">
        <v>1</v>
      </c>
      <c r="B338" s="31">
        <f t="shared" si="84"/>
        <v>44195.75</v>
      </c>
      <c r="C338" s="93">
        <f t="shared" si="82"/>
        <v>6635.6175215737894</v>
      </c>
      <c r="D338" s="23"/>
      <c r="E338" s="24">
        <f t="shared" si="83"/>
        <v>2696621.8839681037</v>
      </c>
      <c r="F338" s="94" t="str">
        <f t="shared" si="68"/>
        <v/>
      </c>
      <c r="G338" s="1">
        <f t="shared" si="76"/>
        <v>-4275.8228657991986</v>
      </c>
      <c r="H338" s="4">
        <f t="shared" si="77"/>
        <v>276489.51740991621</v>
      </c>
      <c r="I338" s="1">
        <f t="shared" si="78"/>
        <v>9612.6287031576248</v>
      </c>
      <c r="J338" s="3"/>
      <c r="K338" s="10">
        <f t="shared" si="79"/>
        <v>2132014.7527199336</v>
      </c>
      <c r="L338" s="1">
        <f t="shared" si="80"/>
        <v>1298.8116842156762</v>
      </c>
      <c r="M338" s="3"/>
      <c r="N338" s="14">
        <f t="shared" si="81"/>
        <v>288117.61383825395</v>
      </c>
      <c r="O338" s="15"/>
      <c r="P338" t="str">
        <f t="shared" si="69"/>
        <v/>
      </c>
      <c r="Q338" s="19">
        <f t="shared" si="70"/>
        <v>0.17428375989207212</v>
      </c>
      <c r="R338" t="str">
        <f t="shared" si="71"/>
        <v/>
      </c>
      <c r="S338" t="str">
        <f t="shared" si="72"/>
        <v/>
      </c>
      <c r="T338" s="47" t="s">
        <v>8</v>
      </c>
      <c r="U338" t="str">
        <f t="shared" si="73"/>
        <v/>
      </c>
      <c r="V338" s="46" t="s">
        <v>8</v>
      </c>
      <c r="W338" t="str">
        <f t="shared" si="74"/>
        <v/>
      </c>
      <c r="X338" s="46" t="s">
        <v>8</v>
      </c>
      <c r="Y338" t="b">
        <f t="shared" si="75"/>
        <v>1</v>
      </c>
      <c r="Z338" s="49"/>
    </row>
    <row r="339" spans="1:26">
      <c r="A339" s="17">
        <v>1</v>
      </c>
      <c r="B339" s="31">
        <f t="shared" si="84"/>
        <v>44196.75</v>
      </c>
      <c r="C339" s="93">
        <f t="shared" si="82"/>
        <v>6428.1845883494243</v>
      </c>
      <c r="D339" s="23"/>
      <c r="E339" s="24">
        <f t="shared" si="83"/>
        <v>2703050.0685564531</v>
      </c>
      <c r="F339" s="94" t="str">
        <f t="shared" si="68"/>
        <v/>
      </c>
      <c r="G339" s="1">
        <f t="shared" si="76"/>
        <v>-4313.0448896128282</v>
      </c>
      <c r="H339" s="4">
        <f t="shared" si="77"/>
        <v>272176.47252030339</v>
      </c>
      <c r="I339" s="1">
        <f t="shared" si="78"/>
        <v>9462.6783560620697</v>
      </c>
      <c r="J339" s="3"/>
      <c r="K339" s="10">
        <f t="shared" si="79"/>
        <v>2141477.4310759958</v>
      </c>
      <c r="L339" s="1">
        <f t="shared" si="80"/>
        <v>1278.5511218997794</v>
      </c>
      <c r="M339" s="3"/>
      <c r="N339" s="14">
        <f t="shared" si="81"/>
        <v>289396.16496015375</v>
      </c>
      <c r="O339" s="15"/>
      <c r="P339" t="str">
        <f t="shared" si="69"/>
        <v/>
      </c>
      <c r="Q339" s="19">
        <f t="shared" si="70"/>
        <v>0.17428375989207212</v>
      </c>
      <c r="R339" t="str">
        <f t="shared" si="71"/>
        <v/>
      </c>
      <c r="S339" t="str">
        <f t="shared" si="72"/>
        <v/>
      </c>
      <c r="T339" s="47" t="s">
        <v>8</v>
      </c>
      <c r="U339" t="str">
        <f t="shared" si="73"/>
        <v/>
      </c>
      <c r="V339" s="46" t="s">
        <v>8</v>
      </c>
      <c r="W339" t="str">
        <f t="shared" si="74"/>
        <v/>
      </c>
      <c r="X339" s="46" t="s">
        <v>8</v>
      </c>
      <c r="Y339" t="b">
        <f t="shared" si="75"/>
        <v>1</v>
      </c>
      <c r="Z339" s="49"/>
    </row>
    <row r="340" spans="1:26">
      <c r="A340" s="17">
        <v>1</v>
      </c>
      <c r="B340" s="31">
        <f t="shared" si="84"/>
        <v>44197.75</v>
      </c>
      <c r="C340" s="93">
        <f t="shared" si="82"/>
        <v>6226.4643526189029</v>
      </c>
      <c r="D340" s="23"/>
      <c r="E340" s="24">
        <f t="shared" si="83"/>
        <v>2709276.532909072</v>
      </c>
      <c r="F340" s="94" t="str">
        <f t="shared" si="68"/>
        <v/>
      </c>
      <c r="G340" s="1">
        <f t="shared" si="76"/>
        <v>-4343.357935521195</v>
      </c>
      <c r="H340" s="4">
        <f t="shared" si="77"/>
        <v>267833.11458478222</v>
      </c>
      <c r="I340" s="1">
        <f t="shared" si="78"/>
        <v>9311.6741243277465</v>
      </c>
      <c r="J340" s="3"/>
      <c r="K340" s="10">
        <f t="shared" si="79"/>
        <v>2150789.1052003237</v>
      </c>
      <c r="L340" s="1">
        <f t="shared" si="80"/>
        <v>1258.1481638121415</v>
      </c>
      <c r="M340" s="3"/>
      <c r="N340" s="14">
        <f t="shared" si="81"/>
        <v>290654.31312396587</v>
      </c>
      <c r="O340" s="15"/>
      <c r="P340" t="str">
        <f t="shared" si="69"/>
        <v/>
      </c>
      <c r="Q340" s="19">
        <f t="shared" si="70"/>
        <v>0.17428375989207212</v>
      </c>
      <c r="R340" t="str">
        <f t="shared" si="71"/>
        <v/>
      </c>
      <c r="S340" t="str">
        <f t="shared" si="72"/>
        <v/>
      </c>
      <c r="T340" s="47" t="s">
        <v>8</v>
      </c>
      <c r="U340" t="str">
        <f t="shared" si="73"/>
        <v/>
      </c>
      <c r="V340" s="46" t="s">
        <v>8</v>
      </c>
      <c r="W340" t="str">
        <f t="shared" si="74"/>
        <v/>
      </c>
      <c r="X340" s="46" t="s">
        <v>8</v>
      </c>
      <c r="Y340" t="b">
        <f t="shared" si="75"/>
        <v>1</v>
      </c>
      <c r="Z340" s="49"/>
    </row>
    <row r="341" spans="1:26">
      <c r="A341" s="17">
        <v>1</v>
      </c>
      <c r="B341" s="31">
        <f t="shared" si="84"/>
        <v>44198.75</v>
      </c>
      <c r="C341" s="93">
        <f t="shared" si="82"/>
        <v>6030.4096576571465</v>
      </c>
      <c r="D341" s="23"/>
      <c r="E341" s="24">
        <f t="shared" si="83"/>
        <v>2715306.9425667292</v>
      </c>
      <c r="F341" s="94" t="str">
        <f t="shared" si="68"/>
        <v/>
      </c>
      <c r="G341" s="1">
        <f t="shared" si="76"/>
        <v>-4367.0696755710351</v>
      </c>
      <c r="H341" s="4">
        <f t="shared" si="77"/>
        <v>263466.04490921117</v>
      </c>
      <c r="I341" s="1">
        <f t="shared" si="78"/>
        <v>9159.8455135893273</v>
      </c>
      <c r="J341" s="3"/>
      <c r="K341" s="10">
        <f t="shared" si="79"/>
        <v>2159948.950713913</v>
      </c>
      <c r="L341" s="1">
        <f t="shared" si="80"/>
        <v>1237.6338196389897</v>
      </c>
      <c r="M341" s="3"/>
      <c r="N341" s="14">
        <f t="shared" si="81"/>
        <v>291891.94694360485</v>
      </c>
      <c r="O341" s="15"/>
      <c r="P341" t="str">
        <f t="shared" si="69"/>
        <v/>
      </c>
      <c r="Q341" s="19">
        <f t="shared" si="70"/>
        <v>0.17428375989207212</v>
      </c>
      <c r="R341" t="str">
        <f t="shared" si="71"/>
        <v/>
      </c>
      <c r="S341" t="str">
        <f t="shared" si="72"/>
        <v/>
      </c>
      <c r="T341" s="47" t="s">
        <v>8</v>
      </c>
      <c r="U341" t="str">
        <f t="shared" si="73"/>
        <v/>
      </c>
      <c r="V341" s="46" t="s">
        <v>8</v>
      </c>
      <c r="W341" t="str">
        <f t="shared" si="74"/>
        <v/>
      </c>
      <c r="X341" s="46" t="s">
        <v>8</v>
      </c>
      <c r="Y341" t="b">
        <f t="shared" si="75"/>
        <v>1</v>
      </c>
      <c r="Z341" s="49"/>
    </row>
    <row r="342" spans="1:26">
      <c r="A342" s="17">
        <v>1</v>
      </c>
      <c r="B342" s="31">
        <f t="shared" si="84"/>
        <v>44199.75</v>
      </c>
      <c r="C342" s="93">
        <f t="shared" si="82"/>
        <v>5839.9607112319209</v>
      </c>
      <c r="D342" s="23"/>
      <c r="E342" s="24">
        <f t="shared" si="83"/>
        <v>2721146.9032779611</v>
      </c>
      <c r="F342" s="94" t="str">
        <f t="shared" si="68"/>
        <v/>
      </c>
      <c r="G342" s="1">
        <f t="shared" si="76"/>
        <v>-4384.4882565467396</v>
      </c>
      <c r="H342" s="4">
        <f t="shared" si="77"/>
        <v>259081.55665266444</v>
      </c>
      <c r="I342" s="1">
        <f t="shared" si="78"/>
        <v>9007.4113162340127</v>
      </c>
      <c r="J342" s="3"/>
      <c r="K342" s="10">
        <f t="shared" si="79"/>
        <v>2168956.3620301471</v>
      </c>
      <c r="L342" s="1">
        <f t="shared" si="80"/>
        <v>1217.0376515446073</v>
      </c>
      <c r="M342" s="3"/>
      <c r="N342" s="14">
        <f t="shared" si="81"/>
        <v>293108.98459514946</v>
      </c>
      <c r="O342" s="15"/>
      <c r="P342" t="str">
        <f t="shared" si="69"/>
        <v/>
      </c>
      <c r="Q342" s="19">
        <f t="shared" si="70"/>
        <v>0.17428375989207212</v>
      </c>
      <c r="R342" t="str">
        <f t="shared" si="71"/>
        <v/>
      </c>
      <c r="S342" t="str">
        <f t="shared" si="72"/>
        <v/>
      </c>
      <c r="T342" s="47" t="s">
        <v>8</v>
      </c>
      <c r="U342" t="str">
        <f t="shared" si="73"/>
        <v/>
      </c>
      <c r="V342" s="46" t="s">
        <v>8</v>
      </c>
      <c r="W342" t="str">
        <f t="shared" si="74"/>
        <v/>
      </c>
      <c r="X342" s="46" t="s">
        <v>8</v>
      </c>
      <c r="Y342" t="b">
        <f t="shared" si="75"/>
        <v>1</v>
      </c>
      <c r="Z342" s="49"/>
    </row>
    <row r="343" spans="1:26">
      <c r="A343" s="17">
        <v>1</v>
      </c>
      <c r="B343" s="31">
        <f t="shared" si="84"/>
        <v>44200.75</v>
      </c>
      <c r="C343" s="93">
        <f t="shared" si="82"/>
        <v>5655.0466116373427</v>
      </c>
      <c r="D343" s="23"/>
      <c r="E343" s="24">
        <f t="shared" si="83"/>
        <v>2726801.9498895984</v>
      </c>
      <c r="F343" s="94" t="str">
        <f t="shared" si="68"/>
        <v/>
      </c>
      <c r="G343" s="1">
        <f t="shared" si="76"/>
        <v>-4395.920813848722</v>
      </c>
      <c r="H343" s="4">
        <f t="shared" si="77"/>
        <v>254685.63583881571</v>
      </c>
      <c r="I343" s="1">
        <f t="shared" si="78"/>
        <v>8854.5796465640124</v>
      </c>
      <c r="J343" s="3"/>
      <c r="K343" s="10">
        <f t="shared" si="79"/>
        <v>2177810.9416767112</v>
      </c>
      <c r="L343" s="1">
        <f t="shared" si="80"/>
        <v>1196.3877789223159</v>
      </c>
      <c r="M343" s="3"/>
      <c r="N343" s="14">
        <f t="shared" si="81"/>
        <v>294305.3723740718</v>
      </c>
      <c r="O343" s="15"/>
      <c r="P343" t="str">
        <f t="shared" si="69"/>
        <v/>
      </c>
      <c r="Q343" s="19">
        <f t="shared" si="70"/>
        <v>0.17428375989207212</v>
      </c>
      <c r="R343" t="str">
        <f t="shared" si="71"/>
        <v/>
      </c>
      <c r="S343" t="str">
        <f t="shared" si="72"/>
        <v/>
      </c>
      <c r="T343" s="47" t="s">
        <v>8</v>
      </c>
      <c r="U343" t="str">
        <f t="shared" si="73"/>
        <v/>
      </c>
      <c r="V343" s="46" t="s">
        <v>8</v>
      </c>
      <c r="W343" t="str">
        <f t="shared" si="74"/>
        <v/>
      </c>
      <c r="X343" s="46" t="s">
        <v>8</v>
      </c>
      <c r="Y343" t="b">
        <f t="shared" si="75"/>
        <v>1</v>
      </c>
      <c r="Z343" s="49"/>
    </row>
    <row r="344" spans="1:26">
      <c r="A344" s="17">
        <v>1</v>
      </c>
      <c r="B344" s="31">
        <f t="shared" si="84"/>
        <v>44201.75</v>
      </c>
      <c r="C344" s="93">
        <f t="shared" si="82"/>
        <v>5475.5867691282183</v>
      </c>
      <c r="D344" s="23"/>
      <c r="E344" s="24">
        <f t="shared" si="83"/>
        <v>2732277.5366587266</v>
      </c>
      <c r="F344" s="94" t="str">
        <f t="shared" si="68"/>
        <v/>
      </c>
      <c r="G344" s="1">
        <f t="shared" si="76"/>
        <v>-4401.6721424271891</v>
      </c>
      <c r="H344" s="4">
        <f t="shared" si="77"/>
        <v>250283.96369638853</v>
      </c>
      <c r="I344" s="1">
        <f t="shared" si="78"/>
        <v>8701.5480221662783</v>
      </c>
      <c r="J344" s="3"/>
      <c r="K344" s="10">
        <f t="shared" si="79"/>
        <v>2186512.4896988776</v>
      </c>
      <c r="L344" s="1">
        <f t="shared" si="80"/>
        <v>1175.7108893887598</v>
      </c>
      <c r="M344" s="3"/>
      <c r="N344" s="14">
        <f t="shared" si="81"/>
        <v>295481.08326346055</v>
      </c>
      <c r="O344" s="15"/>
      <c r="P344" t="str">
        <f t="shared" si="69"/>
        <v/>
      </c>
      <c r="Q344" s="19">
        <f t="shared" si="70"/>
        <v>0.17428375989207212</v>
      </c>
      <c r="R344" t="str">
        <f t="shared" si="71"/>
        <v/>
      </c>
      <c r="S344" t="str">
        <f t="shared" si="72"/>
        <v/>
      </c>
      <c r="T344" s="47" t="s">
        <v>8</v>
      </c>
      <c r="U344" t="str">
        <f t="shared" si="73"/>
        <v/>
      </c>
      <c r="V344" s="46" t="s">
        <v>8</v>
      </c>
      <c r="W344" t="str">
        <f t="shared" si="74"/>
        <v/>
      </c>
      <c r="X344" s="46" t="s">
        <v>8</v>
      </c>
      <c r="Y344" t="b">
        <f t="shared" si="75"/>
        <v>1</v>
      </c>
      <c r="Z344" s="49"/>
    </row>
    <row r="345" spans="1:26">
      <c r="A345" s="17">
        <v>1</v>
      </c>
      <c r="B345" s="31">
        <f t="shared" si="84"/>
        <v>44202.75</v>
      </c>
      <c r="C345" s="93">
        <f t="shared" si="82"/>
        <v>5301.4922242723405</v>
      </c>
      <c r="D345" s="23"/>
      <c r="E345" s="24">
        <f t="shared" si="83"/>
        <v>2737579.028882999</v>
      </c>
      <c r="F345" s="94" t="str">
        <f t="shared" si="68"/>
        <v/>
      </c>
      <c r="G345" s="1">
        <f t="shared" si="76"/>
        <v>-4402.0435173339692</v>
      </c>
      <c r="H345" s="4">
        <f t="shared" si="77"/>
        <v>245881.92017905455</v>
      </c>
      <c r="I345" s="1">
        <f t="shared" si="78"/>
        <v>8548.5034862877692</v>
      </c>
      <c r="J345" s="3"/>
      <c r="K345" s="10">
        <f t="shared" si="79"/>
        <v>2195060.9931851653</v>
      </c>
      <c r="L345" s="1">
        <f t="shared" si="80"/>
        <v>1155.0322553186561</v>
      </c>
      <c r="M345" s="3"/>
      <c r="N345" s="14">
        <f t="shared" si="81"/>
        <v>296636.1155187792</v>
      </c>
      <c r="O345" s="15"/>
      <c r="P345" t="str">
        <f t="shared" si="69"/>
        <v/>
      </c>
      <c r="Q345" s="19">
        <f t="shared" si="70"/>
        <v>0.17428375989207212</v>
      </c>
      <c r="R345" t="str">
        <f t="shared" si="71"/>
        <v/>
      </c>
      <c r="S345" t="str">
        <f t="shared" si="72"/>
        <v/>
      </c>
      <c r="T345" s="47" t="s">
        <v>8</v>
      </c>
      <c r="U345" t="str">
        <f t="shared" si="73"/>
        <v/>
      </c>
      <c r="V345" s="46" t="s">
        <v>8</v>
      </c>
      <c r="W345" t="str">
        <f t="shared" si="74"/>
        <v/>
      </c>
      <c r="X345" s="46" t="s">
        <v>8</v>
      </c>
      <c r="Y345" t="b">
        <f t="shared" si="75"/>
        <v>1</v>
      </c>
      <c r="Z345" s="49"/>
    </row>
    <row r="346" spans="1:26">
      <c r="A346" s="17">
        <v>1</v>
      </c>
      <c r="B346" s="31">
        <f t="shared" si="84"/>
        <v>44203.75</v>
      </c>
      <c r="C346" s="93">
        <f t="shared" si="82"/>
        <v>5132.6668656733818</v>
      </c>
      <c r="D346" s="23"/>
      <c r="E346" s="24">
        <f t="shared" si="83"/>
        <v>2742711.6957486724</v>
      </c>
      <c r="F346" s="94" t="str">
        <f t="shared" si="68"/>
        <v/>
      </c>
      <c r="G346" s="1">
        <f t="shared" si="76"/>
        <v>-4397.3316558745482</v>
      </c>
      <c r="H346" s="4">
        <f t="shared" si="77"/>
        <v>241484.58852317999</v>
      </c>
      <c r="I346" s="1">
        <f t="shared" si="78"/>
        <v>8395.6227662932561</v>
      </c>
      <c r="J346" s="3"/>
      <c r="K346" s="10">
        <f t="shared" si="79"/>
        <v>2203456.6159514585</v>
      </c>
      <c r="L346" s="1">
        <f t="shared" si="80"/>
        <v>1134.3757552548439</v>
      </c>
      <c r="M346" s="3"/>
      <c r="N346" s="14">
        <f t="shared" si="81"/>
        <v>297770.49127403402</v>
      </c>
      <c r="O346" s="15"/>
      <c r="P346" t="str">
        <f t="shared" si="69"/>
        <v/>
      </c>
      <c r="Q346" s="19">
        <f t="shared" si="70"/>
        <v>0.17428375989207212</v>
      </c>
      <c r="R346" t="str">
        <f t="shared" si="71"/>
        <v/>
      </c>
      <c r="S346" t="str">
        <f t="shared" si="72"/>
        <v/>
      </c>
      <c r="T346" s="47" t="s">
        <v>8</v>
      </c>
      <c r="U346" t="str">
        <f t="shared" si="73"/>
        <v/>
      </c>
      <c r="V346" s="46" t="s">
        <v>8</v>
      </c>
      <c r="W346" t="str">
        <f t="shared" si="74"/>
        <v/>
      </c>
      <c r="X346" s="46" t="s">
        <v>8</v>
      </c>
      <c r="Y346" t="b">
        <f t="shared" si="75"/>
        <v>1</v>
      </c>
      <c r="Z346" s="49"/>
    </row>
    <row r="347" spans="1:26">
      <c r="A347" s="17">
        <v>1</v>
      </c>
      <c r="B347" s="31">
        <f t="shared" si="84"/>
        <v>44204.75</v>
      </c>
      <c r="C347" s="93">
        <f t="shared" si="82"/>
        <v>4969.0085501894355</v>
      </c>
      <c r="D347" s="23"/>
      <c r="E347" s="24">
        <f t="shared" si="83"/>
        <v>2747680.7042988618</v>
      </c>
      <c r="F347" s="94" t="str">
        <f t="shared" si="68"/>
        <v/>
      </c>
      <c r="G347" s="1">
        <f t="shared" si="76"/>
        <v>-4387.8278129535975</v>
      </c>
      <c r="H347" s="4">
        <f t="shared" si="77"/>
        <v>237096.7607102264</v>
      </c>
      <c r="I347" s="1">
        <f t="shared" si="78"/>
        <v>8243.0724635749866</v>
      </c>
      <c r="J347" s="3"/>
      <c r="K347" s="10">
        <f t="shared" si="79"/>
        <v>2211699.6884150333</v>
      </c>
      <c r="L347" s="1">
        <f t="shared" si="80"/>
        <v>1113.7638995679554</v>
      </c>
      <c r="M347" s="3"/>
      <c r="N347" s="14">
        <f t="shared" si="81"/>
        <v>298884.25517360197</v>
      </c>
      <c r="O347" s="15"/>
      <c r="P347" t="str">
        <f t="shared" si="69"/>
        <v/>
      </c>
      <c r="Q347" s="19">
        <f t="shared" si="70"/>
        <v>0.17428375989207212</v>
      </c>
      <c r="R347" t="str">
        <f t="shared" si="71"/>
        <v/>
      </c>
      <c r="S347" t="str">
        <f t="shared" si="72"/>
        <v/>
      </c>
      <c r="T347" s="47" t="s">
        <v>8</v>
      </c>
      <c r="U347" t="str">
        <f t="shared" si="73"/>
        <v/>
      </c>
      <c r="V347" s="46" t="s">
        <v>8</v>
      </c>
      <c r="W347" t="str">
        <f t="shared" si="74"/>
        <v/>
      </c>
      <c r="X347" s="46" t="s">
        <v>8</v>
      </c>
      <c r="Y347" t="b">
        <f t="shared" si="75"/>
        <v>1</v>
      </c>
      <c r="Z347" s="49"/>
    </row>
    <row r="348" spans="1:26">
      <c r="A348" s="17">
        <v>1</v>
      </c>
      <c r="B348" s="31">
        <f t="shared" si="84"/>
        <v>44205.75</v>
      </c>
      <c r="C348" s="93">
        <f t="shared" si="82"/>
        <v>4810.4101293804124</v>
      </c>
      <c r="D348" s="23"/>
      <c r="E348" s="24">
        <f t="shared" si="83"/>
        <v>2752491.1144282422</v>
      </c>
      <c r="F348" s="94" t="str">
        <f t="shared" si="68"/>
        <v/>
      </c>
      <c r="G348" s="1">
        <f t="shared" si="76"/>
        <v>-4373.8170009836567</v>
      </c>
      <c r="H348" s="4">
        <f t="shared" si="77"/>
        <v>232722.94370924274</v>
      </c>
      <c r="I348" s="1">
        <f t="shared" si="78"/>
        <v>8091.0092705835468</v>
      </c>
      <c r="J348" s="3"/>
      <c r="K348" s="10">
        <f t="shared" si="79"/>
        <v>2219790.697685617</v>
      </c>
      <c r="L348" s="1">
        <f t="shared" si="80"/>
        <v>1093.2178597805712</v>
      </c>
      <c r="M348" s="3"/>
      <c r="N348" s="14">
        <f t="shared" si="81"/>
        <v>299977.47303338256</v>
      </c>
      <c r="O348" s="15"/>
      <c r="P348" t="str">
        <f t="shared" si="69"/>
        <v/>
      </c>
      <c r="Q348" s="19">
        <f t="shared" si="70"/>
        <v>0.17428375989207212</v>
      </c>
      <c r="R348" t="str">
        <f t="shared" si="71"/>
        <v/>
      </c>
      <c r="S348" t="str">
        <f t="shared" si="72"/>
        <v/>
      </c>
      <c r="T348" s="47" t="s">
        <v>8</v>
      </c>
      <c r="U348" t="str">
        <f t="shared" si="73"/>
        <v/>
      </c>
      <c r="V348" s="46" t="s">
        <v>8</v>
      </c>
      <c r="W348" t="str">
        <f t="shared" si="74"/>
        <v/>
      </c>
      <c r="X348" s="46" t="s">
        <v>8</v>
      </c>
      <c r="Y348" t="b">
        <f t="shared" si="75"/>
        <v>1</v>
      </c>
      <c r="Z348" s="49"/>
    </row>
    <row r="349" spans="1:26">
      <c r="A349" s="17">
        <v>1</v>
      </c>
      <c r="B349" s="31">
        <f t="shared" si="84"/>
        <v>44206.75</v>
      </c>
      <c r="C349" s="93">
        <f t="shared" si="82"/>
        <v>4656.7603863188997</v>
      </c>
      <c r="D349" s="23"/>
      <c r="E349" s="24">
        <f t="shared" si="83"/>
        <v>2757147.8748145611</v>
      </c>
      <c r="F349" s="94" t="str">
        <f t="shared" si="68"/>
        <v/>
      </c>
      <c r="G349" s="1">
        <f t="shared" si="76"/>
        <v>-4355.5773256451575</v>
      </c>
      <c r="H349" s="4">
        <f t="shared" si="77"/>
        <v>228367.36638359757</v>
      </c>
      <c r="I349" s="1">
        <f t="shared" si="78"/>
        <v>7939.580210952161</v>
      </c>
      <c r="J349" s="3"/>
      <c r="K349" s="10">
        <f t="shared" si="79"/>
        <v>2227730.2778965691</v>
      </c>
      <c r="L349" s="1">
        <f t="shared" si="80"/>
        <v>1072.75750101165</v>
      </c>
      <c r="M349" s="3"/>
      <c r="N349" s="14">
        <f t="shared" si="81"/>
        <v>301050.23053439421</v>
      </c>
      <c r="O349" s="15"/>
      <c r="P349" t="str">
        <f t="shared" si="69"/>
        <v/>
      </c>
      <c r="Q349" s="19">
        <f t="shared" si="70"/>
        <v>0.17428375989207212</v>
      </c>
      <c r="R349" t="str">
        <f t="shared" si="71"/>
        <v/>
      </c>
      <c r="S349" t="str">
        <f t="shared" si="72"/>
        <v/>
      </c>
      <c r="T349" s="47" t="s">
        <v>8</v>
      </c>
      <c r="U349" t="str">
        <f t="shared" si="73"/>
        <v/>
      </c>
      <c r="V349" s="46" t="s">
        <v>8</v>
      </c>
      <c r="W349" t="str">
        <f t="shared" si="74"/>
        <v/>
      </c>
      <c r="X349" s="46" t="s">
        <v>8</v>
      </c>
      <c r="Y349" t="b">
        <f t="shared" si="75"/>
        <v>1</v>
      </c>
      <c r="Z349" s="49"/>
    </row>
    <row r="350" spans="1:26">
      <c r="A350" s="17">
        <v>1</v>
      </c>
      <c r="B350" s="31">
        <f t="shared" si="84"/>
        <v>44207.75</v>
      </c>
      <c r="C350" s="93">
        <f t="shared" si="82"/>
        <v>4507.9448872017674</v>
      </c>
      <c r="D350" s="23"/>
      <c r="E350" s="24">
        <f t="shared" si="83"/>
        <v>2761655.8197017629</v>
      </c>
      <c r="F350" s="94" t="str">
        <f t="shared" si="68"/>
        <v/>
      </c>
      <c r="G350" s="1">
        <f t="shared" si="76"/>
        <v>-4333.3794288239642</v>
      </c>
      <c r="H350" s="4">
        <f t="shared" si="77"/>
        <v>224033.9869547736</v>
      </c>
      <c r="I350" s="1">
        <f t="shared" si="78"/>
        <v>7788.9228989882167</v>
      </c>
      <c r="J350" s="3"/>
      <c r="K350" s="10">
        <f t="shared" si="79"/>
        <v>2235519.2007955573</v>
      </c>
      <c r="L350" s="1">
        <f t="shared" si="80"/>
        <v>1052.4014170377604</v>
      </c>
      <c r="M350" s="3"/>
      <c r="N350" s="14">
        <f t="shared" si="81"/>
        <v>302102.63195143198</v>
      </c>
      <c r="O350" s="15"/>
      <c r="P350" t="str">
        <f t="shared" si="69"/>
        <v/>
      </c>
      <c r="Q350" s="19">
        <f t="shared" si="70"/>
        <v>0.17428375989207212</v>
      </c>
      <c r="R350" t="str">
        <f t="shared" si="71"/>
        <v/>
      </c>
      <c r="S350" t="str">
        <f t="shared" si="72"/>
        <v/>
      </c>
      <c r="T350" s="47" t="s">
        <v>8</v>
      </c>
      <c r="U350" t="str">
        <f t="shared" si="73"/>
        <v/>
      </c>
      <c r="V350" s="46" t="s">
        <v>8</v>
      </c>
      <c r="W350" t="str">
        <f t="shared" si="74"/>
        <v/>
      </c>
      <c r="X350" s="46" t="s">
        <v>8</v>
      </c>
      <c r="Y350" t="b">
        <f t="shared" si="75"/>
        <v>1</v>
      </c>
      <c r="Z350" s="49"/>
    </row>
    <row r="351" spans="1:26">
      <c r="A351" s="17">
        <v>1</v>
      </c>
      <c r="B351" s="31">
        <f t="shared" si="84"/>
        <v>44208.75</v>
      </c>
      <c r="C351" s="93">
        <f t="shared" si="82"/>
        <v>4363.8467524205334</v>
      </c>
      <c r="D351" s="23"/>
      <c r="E351" s="24">
        <f t="shared" si="83"/>
        <v>2766019.6664541834</v>
      </c>
      <c r="F351" s="94" t="str">
        <f t="shared" si="68"/>
        <v/>
      </c>
      <c r="G351" s="1">
        <f t="shared" si="76"/>
        <v>-4307.4860301895742</v>
      </c>
      <c r="H351" s="4">
        <f t="shared" si="77"/>
        <v>219726.50092458402</v>
      </c>
      <c r="I351" s="1">
        <f t="shared" si="78"/>
        <v>7639.1658151025986</v>
      </c>
      <c r="J351" s="3"/>
      <c r="K351" s="10">
        <f t="shared" si="79"/>
        <v>2243158.3666106598</v>
      </c>
      <c r="L351" s="1">
        <f t="shared" si="80"/>
        <v>1032.1669675077567</v>
      </c>
      <c r="M351" s="3"/>
      <c r="N351" s="14">
        <f t="shared" si="81"/>
        <v>303134.79891893972</v>
      </c>
      <c r="O351" s="15"/>
      <c r="P351" t="str">
        <f t="shared" si="69"/>
        <v/>
      </c>
      <c r="Q351" s="19">
        <f t="shared" si="70"/>
        <v>0.17428375989207212</v>
      </c>
      <c r="R351" t="str">
        <f t="shared" si="71"/>
        <v/>
      </c>
      <c r="S351" t="str">
        <f t="shared" si="72"/>
        <v/>
      </c>
      <c r="T351" s="47" t="s">
        <v>8</v>
      </c>
      <c r="U351" t="str">
        <f t="shared" si="73"/>
        <v/>
      </c>
      <c r="V351" s="46" t="s">
        <v>8</v>
      </c>
      <c r="W351" t="str">
        <f t="shared" si="74"/>
        <v/>
      </c>
      <c r="X351" s="46" t="s">
        <v>8</v>
      </c>
      <c r="Y351" t="b">
        <f t="shared" si="75"/>
        <v>1</v>
      </c>
      <c r="Z351" s="49"/>
    </row>
    <row r="352" spans="1:26">
      <c r="A352" s="17">
        <v>1</v>
      </c>
      <c r="B352" s="31">
        <f t="shared" si="84"/>
        <v>44209.75</v>
      </c>
      <c r="C352" s="93">
        <f t="shared" si="82"/>
        <v>4224.3473518281244</v>
      </c>
      <c r="D352" s="23"/>
      <c r="E352" s="24">
        <f t="shared" si="83"/>
        <v>2770244.0138060115</v>
      </c>
      <c r="F352" s="94" t="str">
        <f t="shared" si="68"/>
        <v/>
      </c>
      <c r="G352" s="1">
        <f t="shared" si="76"/>
        <v>-4278.1515590951194</v>
      </c>
      <c r="H352" s="4">
        <f t="shared" si="77"/>
        <v>215448.34936548889</v>
      </c>
      <c r="I352" s="1">
        <f t="shared" si="78"/>
        <v>7490.428594036649</v>
      </c>
      <c r="J352" s="3"/>
      <c r="K352" s="10">
        <f t="shared" si="79"/>
        <v>2250648.7952046962</v>
      </c>
      <c r="L352" s="1">
        <f t="shared" si="80"/>
        <v>1012.0703168866038</v>
      </c>
      <c r="M352" s="3"/>
      <c r="N352" s="14">
        <f t="shared" si="81"/>
        <v>304146.86923582631</v>
      </c>
      <c r="O352" s="15"/>
      <c r="P352" t="str">
        <f t="shared" si="69"/>
        <v/>
      </c>
      <c r="Q352" s="19">
        <f t="shared" si="70"/>
        <v>0.17428375989207212</v>
      </c>
      <c r="R352" t="str">
        <f t="shared" si="71"/>
        <v/>
      </c>
      <c r="S352" t="str">
        <f t="shared" si="72"/>
        <v/>
      </c>
      <c r="T352" s="47" t="s">
        <v>8</v>
      </c>
      <c r="U352" t="str">
        <f t="shared" si="73"/>
        <v/>
      </c>
      <c r="V352" s="46" t="s">
        <v>8</v>
      </c>
      <c r="W352" t="str">
        <f t="shared" si="74"/>
        <v/>
      </c>
      <c r="X352" s="46" t="s">
        <v>8</v>
      </c>
      <c r="Y352" t="b">
        <f t="shared" si="75"/>
        <v>1</v>
      </c>
      <c r="Z352" s="49"/>
    </row>
    <row r="353" spans="1:26">
      <c r="A353" s="17">
        <v>1</v>
      </c>
      <c r="B353" s="31">
        <f t="shared" si="84"/>
        <v>44210.75</v>
      </c>
      <c r="C353" s="93">
        <f t="shared" si="82"/>
        <v>4089.3269290057942</v>
      </c>
      <c r="D353" s="23"/>
      <c r="E353" s="24">
        <f t="shared" si="83"/>
        <v>2774333.3407350173</v>
      </c>
      <c r="F353" s="94" t="str">
        <f t="shared" si="68"/>
        <v/>
      </c>
      <c r="G353" s="1">
        <f t="shared" si="76"/>
        <v>-4245.6218687621322</v>
      </c>
      <c r="H353" s="4">
        <f t="shared" si="77"/>
        <v>211202.72749672676</v>
      </c>
      <c r="I353" s="1">
        <f t="shared" si="78"/>
        <v>7342.8223230259828</v>
      </c>
      <c r="J353" s="3"/>
      <c r="K353" s="10">
        <f t="shared" si="79"/>
        <v>2257991.6175277224</v>
      </c>
      <c r="L353" s="1">
        <f t="shared" si="80"/>
        <v>992.12647474182347</v>
      </c>
      <c r="M353" s="3"/>
      <c r="N353" s="14">
        <f t="shared" si="81"/>
        <v>305138.99571056815</v>
      </c>
      <c r="O353" s="15"/>
      <c r="P353" t="str">
        <f t="shared" si="69"/>
        <v/>
      </c>
      <c r="Q353" s="19">
        <f t="shared" si="70"/>
        <v>0.17428375989207212</v>
      </c>
      <c r="R353" t="str">
        <f t="shared" si="71"/>
        <v/>
      </c>
      <c r="S353" t="str">
        <f t="shared" si="72"/>
        <v/>
      </c>
      <c r="T353" s="47" t="s">
        <v>8</v>
      </c>
      <c r="U353" t="str">
        <f t="shared" si="73"/>
        <v/>
      </c>
      <c r="V353" s="46" t="s">
        <v>8</v>
      </c>
      <c r="W353" t="str">
        <f t="shared" si="74"/>
        <v/>
      </c>
      <c r="X353" s="46" t="s">
        <v>8</v>
      </c>
      <c r="Y353" t="b">
        <f t="shared" si="75"/>
        <v>1</v>
      </c>
      <c r="Z353" s="49"/>
    </row>
    <row r="354" spans="1:26">
      <c r="A354" s="17">
        <v>1</v>
      </c>
      <c r="B354" s="31">
        <f t="shared" si="84"/>
        <v>44211.75</v>
      </c>
      <c r="C354" s="93">
        <f t="shared" si="82"/>
        <v>3958.6651592855342</v>
      </c>
      <c r="D354" s="23"/>
      <c r="E354" s="24">
        <f t="shared" si="83"/>
        <v>2778292.0058943029</v>
      </c>
      <c r="F354" s="94" t="str">
        <f t="shared" si="68"/>
        <v/>
      </c>
      <c r="G354" s="1">
        <f t="shared" si="76"/>
        <v>-4210.1340250448948</v>
      </c>
      <c r="H354" s="4">
        <f t="shared" si="77"/>
        <v>206992.59347168187</v>
      </c>
      <c r="I354" s="1">
        <f t="shared" si="78"/>
        <v>7196.4498473082631</v>
      </c>
      <c r="J354" s="3"/>
      <c r="K354" s="10">
        <f t="shared" si="79"/>
        <v>2265188.0673750308</v>
      </c>
      <c r="L354" s="1">
        <f t="shared" si="80"/>
        <v>972.34933702222133</v>
      </c>
      <c r="M354" s="3"/>
      <c r="N354" s="14">
        <f t="shared" si="81"/>
        <v>306111.34504759038</v>
      </c>
      <c r="O354" s="15"/>
      <c r="P354" t="str">
        <f t="shared" si="69"/>
        <v/>
      </c>
      <c r="Q354" s="19">
        <f t="shared" si="70"/>
        <v>0.17428375989207212</v>
      </c>
      <c r="R354" t="str">
        <f t="shared" si="71"/>
        <v/>
      </c>
      <c r="S354" t="str">
        <f t="shared" si="72"/>
        <v/>
      </c>
      <c r="T354" s="47" t="s">
        <v>8</v>
      </c>
      <c r="U354" t="str">
        <f t="shared" si="73"/>
        <v/>
      </c>
      <c r="V354" s="46" t="s">
        <v>8</v>
      </c>
      <c r="W354" t="str">
        <f t="shared" si="74"/>
        <v/>
      </c>
      <c r="X354" s="46" t="s">
        <v>8</v>
      </c>
      <c r="Y354" t="b">
        <f t="shared" si="75"/>
        <v>1</v>
      </c>
      <c r="Z354" s="49"/>
    </row>
    <row r="355" spans="1:26">
      <c r="A355" s="17">
        <v>1</v>
      </c>
      <c r="B355" s="31">
        <f t="shared" si="84"/>
        <v>44212.75</v>
      </c>
      <c r="C355" s="93">
        <f t="shared" si="82"/>
        <v>3832.2416462129913</v>
      </c>
      <c r="D355" s="23"/>
      <c r="E355" s="24">
        <f t="shared" si="83"/>
        <v>2782124.2475405158</v>
      </c>
      <c r="F355" s="94" t="str">
        <f t="shared" si="68"/>
        <v/>
      </c>
      <c r="G355" s="1">
        <f t="shared" si="76"/>
        <v>-4171.9161624373746</v>
      </c>
      <c r="H355" s="4">
        <f t="shared" si="77"/>
        <v>202820.67730924449</v>
      </c>
      <c r="I355" s="1">
        <f t="shared" si="78"/>
        <v>7051.406080637149</v>
      </c>
      <c r="J355" s="3"/>
      <c r="K355" s="10">
        <f t="shared" si="79"/>
        <v>2272239.473455668</v>
      </c>
      <c r="L355" s="1">
        <f t="shared" si="80"/>
        <v>952.75172801302142</v>
      </c>
      <c r="M355" s="3"/>
      <c r="N355" s="14">
        <f t="shared" si="81"/>
        <v>307064.09677560342</v>
      </c>
      <c r="O355" s="15"/>
      <c r="P355" t="str">
        <f t="shared" si="69"/>
        <v/>
      </c>
      <c r="Q355" s="19">
        <f t="shared" si="70"/>
        <v>0.17428375989207212</v>
      </c>
      <c r="R355" t="str">
        <f t="shared" si="71"/>
        <v/>
      </c>
      <c r="S355" t="str">
        <f t="shared" si="72"/>
        <v/>
      </c>
      <c r="T355" s="47" t="s">
        <v>8</v>
      </c>
      <c r="U355" t="str">
        <f t="shared" si="73"/>
        <v/>
      </c>
      <c r="V355" s="46" t="s">
        <v>8</v>
      </c>
      <c r="W355" t="str">
        <f t="shared" si="74"/>
        <v/>
      </c>
      <c r="X355" s="46" t="s">
        <v>8</v>
      </c>
      <c r="Y355" t="b">
        <f t="shared" si="75"/>
        <v>1</v>
      </c>
      <c r="Z355" s="49"/>
    </row>
    <row r="356" spans="1:26">
      <c r="A356" s="17">
        <v>1</v>
      </c>
      <c r="B356" s="31">
        <f t="shared" si="84"/>
        <v>44213.75</v>
      </c>
      <c r="C356" s="93">
        <f t="shared" si="82"/>
        <v>3709.9363610101864</v>
      </c>
      <c r="D356" s="23"/>
      <c r="E356" s="24">
        <f t="shared" si="83"/>
        <v>2785834.183901526</v>
      </c>
      <c r="F356" s="94" t="str">
        <f t="shared" si="68"/>
        <v/>
      </c>
      <c r="G356" s="1">
        <f t="shared" si="76"/>
        <v>-4131.1874003799867</v>
      </c>
      <c r="H356" s="4">
        <f t="shared" si="77"/>
        <v>198689.48990886452</v>
      </c>
      <c r="I356" s="1">
        <f t="shared" si="78"/>
        <v>6907.7783187059786</v>
      </c>
      <c r="J356" s="3"/>
      <c r="K356" s="10">
        <f t="shared" si="79"/>
        <v>2279147.2517743739</v>
      </c>
      <c r="L356" s="1">
        <f t="shared" si="80"/>
        <v>933.34544268415254</v>
      </c>
      <c r="M356" s="3"/>
      <c r="N356" s="14">
        <f t="shared" si="81"/>
        <v>307997.44221828756</v>
      </c>
      <c r="O356" s="15"/>
      <c r="P356" t="str">
        <f t="shared" si="69"/>
        <v/>
      </c>
      <c r="Q356" s="19">
        <f t="shared" si="70"/>
        <v>0.17428375989207212</v>
      </c>
      <c r="R356" t="str">
        <f t="shared" si="71"/>
        <v/>
      </c>
      <c r="S356" t="str">
        <f t="shared" si="72"/>
        <v/>
      </c>
      <c r="T356" s="47" t="s">
        <v>8</v>
      </c>
      <c r="U356" t="str">
        <f t="shared" si="73"/>
        <v/>
      </c>
      <c r="V356" s="46" t="s">
        <v>8</v>
      </c>
      <c r="W356" t="str">
        <f t="shared" si="74"/>
        <v/>
      </c>
      <c r="X356" s="46" t="s">
        <v>8</v>
      </c>
      <c r="Y356" t="b">
        <f t="shared" si="75"/>
        <v>1</v>
      </c>
      <c r="Z356" s="49"/>
    </row>
    <row r="357" spans="1:26">
      <c r="A357" s="17">
        <v>1</v>
      </c>
      <c r="B357" s="31">
        <f t="shared" si="84"/>
        <v>44214.75</v>
      </c>
      <c r="C357" s="93">
        <f t="shared" si="82"/>
        <v>3591.6300294571556</v>
      </c>
      <c r="D357" s="23"/>
      <c r="E357" s="24">
        <f t="shared" si="83"/>
        <v>2789425.8139309832</v>
      </c>
      <c r="F357" s="94" t="str">
        <f t="shared" si="68"/>
        <v/>
      </c>
      <c r="G357" s="1">
        <f t="shared" si="76"/>
        <v>-4088.1578133334956</v>
      </c>
      <c r="H357" s="4">
        <f t="shared" si="77"/>
        <v>194601.33209553102</v>
      </c>
      <c r="I357" s="1">
        <f t="shared" si="78"/>
        <v>6765.6465536118767</v>
      </c>
      <c r="J357" s="3"/>
      <c r="K357" s="10">
        <f t="shared" si="79"/>
        <v>2285912.8983279858</v>
      </c>
      <c r="L357" s="1">
        <f t="shared" si="80"/>
        <v>914.14128917911</v>
      </c>
      <c r="M357" s="3"/>
      <c r="N357" s="14">
        <f t="shared" si="81"/>
        <v>308911.58350746665</v>
      </c>
      <c r="O357" s="15"/>
      <c r="P357" t="str">
        <f t="shared" si="69"/>
        <v/>
      </c>
      <c r="Q357" s="19">
        <f t="shared" si="70"/>
        <v>0.17428375989207212</v>
      </c>
      <c r="R357" t="str">
        <f t="shared" si="71"/>
        <v/>
      </c>
      <c r="S357" t="str">
        <f t="shared" si="72"/>
        <v/>
      </c>
      <c r="T357" s="47" t="s">
        <v>8</v>
      </c>
      <c r="U357" t="str">
        <f t="shared" si="73"/>
        <v/>
      </c>
      <c r="V357" s="46" t="s">
        <v>8</v>
      </c>
      <c r="W357" t="str">
        <f t="shared" si="74"/>
        <v/>
      </c>
      <c r="X357" s="46" t="s">
        <v>8</v>
      </c>
      <c r="Y357" t="b">
        <f t="shared" si="75"/>
        <v>1</v>
      </c>
      <c r="Z357" s="49"/>
    </row>
    <row r="358" spans="1:26">
      <c r="A358" s="17">
        <v>1</v>
      </c>
      <c r="B358" s="31">
        <f t="shared" si="84"/>
        <v>44215.75</v>
      </c>
      <c r="C358" s="93">
        <f t="shared" si="82"/>
        <v>3477.2044704183936</v>
      </c>
      <c r="D358" s="23"/>
      <c r="E358" s="24">
        <f t="shared" si="83"/>
        <v>2792903.0184014016</v>
      </c>
      <c r="F358" s="94" t="str">
        <f t="shared" si="68"/>
        <v/>
      </c>
      <c r="G358" s="1">
        <f t="shared" si="76"/>
        <v>-4043.0284485059615</v>
      </c>
      <c r="H358" s="4">
        <f t="shared" si="77"/>
        <v>190558.30364702505</v>
      </c>
      <c r="I358" s="1">
        <f t="shared" si="78"/>
        <v>6625.0837877035683</v>
      </c>
      <c r="J358" s="3"/>
      <c r="K358" s="10">
        <f t="shared" si="79"/>
        <v>2292537.9821156892</v>
      </c>
      <c r="L358" s="1">
        <f t="shared" si="80"/>
        <v>895.14913122054725</v>
      </c>
      <c r="M358" s="3"/>
      <c r="N358" s="14">
        <f t="shared" si="81"/>
        <v>309806.73263868719</v>
      </c>
      <c r="O358" s="15"/>
      <c r="P358" t="str">
        <f t="shared" si="69"/>
        <v/>
      </c>
      <c r="Q358" s="19">
        <f t="shared" si="70"/>
        <v>0.17428375989207212</v>
      </c>
      <c r="R358" t="str">
        <f t="shared" si="71"/>
        <v/>
      </c>
      <c r="S358" t="str">
        <f t="shared" si="72"/>
        <v/>
      </c>
      <c r="T358" s="47" t="s">
        <v>8</v>
      </c>
      <c r="U358" t="str">
        <f t="shared" si="73"/>
        <v/>
      </c>
      <c r="V358" s="46" t="s">
        <v>8</v>
      </c>
      <c r="W358" t="str">
        <f t="shared" si="74"/>
        <v/>
      </c>
      <c r="X358" s="46" t="s">
        <v>8</v>
      </c>
      <c r="Y358" t="b">
        <f t="shared" si="75"/>
        <v>1</v>
      </c>
      <c r="Z358" s="49"/>
    </row>
    <row r="359" spans="1:26">
      <c r="A359" s="17">
        <v>1</v>
      </c>
      <c r="B359" s="31">
        <f t="shared" si="84"/>
        <v>44216.75</v>
      </c>
      <c r="C359" s="93">
        <f t="shared" si="82"/>
        <v>3366.5428900509141</v>
      </c>
      <c r="D359" s="23"/>
      <c r="E359" s="24">
        <f t="shared" si="83"/>
        <v>2796269.5612914525</v>
      </c>
      <c r="F359" s="94" t="str">
        <f t="shared" si="68"/>
        <v/>
      </c>
      <c r="G359" s="1">
        <f t="shared" si="76"/>
        <v>-3995.9913855381956</v>
      </c>
      <c r="H359" s="4">
        <f t="shared" si="77"/>
        <v>186562.31226148686</v>
      </c>
      <c r="I359" s="1">
        <f t="shared" si="78"/>
        <v>6486.1563453541121</v>
      </c>
      <c r="J359" s="3"/>
      <c r="K359" s="10">
        <f t="shared" si="79"/>
        <v>2299024.1384610431</v>
      </c>
      <c r="L359" s="1">
        <f t="shared" si="80"/>
        <v>876.37793023549295</v>
      </c>
      <c r="M359" s="3"/>
      <c r="N359" s="14">
        <f t="shared" si="81"/>
        <v>310683.11056892265</v>
      </c>
      <c r="O359" s="15"/>
      <c r="P359" t="str">
        <f t="shared" si="69"/>
        <v/>
      </c>
      <c r="Q359" s="19">
        <f t="shared" si="70"/>
        <v>0.17428375989207212</v>
      </c>
      <c r="R359" t="str">
        <f t="shared" si="71"/>
        <v/>
      </c>
      <c r="S359" t="str">
        <f t="shared" si="72"/>
        <v/>
      </c>
      <c r="T359" s="47" t="s">
        <v>8</v>
      </c>
      <c r="U359" t="str">
        <f t="shared" si="73"/>
        <v/>
      </c>
      <c r="V359" s="46" t="s">
        <v>8</v>
      </c>
      <c r="W359" t="str">
        <f t="shared" si="74"/>
        <v/>
      </c>
      <c r="X359" s="46" t="s">
        <v>8</v>
      </c>
      <c r="Y359" t="b">
        <f t="shared" si="75"/>
        <v>1</v>
      </c>
      <c r="Z359" s="49"/>
    </row>
    <row r="360" spans="1:26">
      <c r="A360" s="17">
        <v>1</v>
      </c>
      <c r="B360" s="31">
        <f t="shared" si="84"/>
        <v>44217.75</v>
      </c>
      <c r="C360" s="93">
        <f t="shared" si="82"/>
        <v>3259.53013554262</v>
      </c>
      <c r="D360" s="23"/>
      <c r="E360" s="24">
        <f t="shared" si="83"/>
        <v>2799529.0914269951</v>
      </c>
      <c r="F360" s="94" t="str">
        <f t="shared" si="68"/>
        <v/>
      </c>
      <c r="G360" s="1">
        <f t="shared" si="76"/>
        <v>-3947.2298328688485</v>
      </c>
      <c r="H360" s="4">
        <f t="shared" si="77"/>
        <v>182615.08242861801</v>
      </c>
      <c r="I360" s="1">
        <f t="shared" si="78"/>
        <v>6348.9241813833478</v>
      </c>
      <c r="J360" s="3"/>
      <c r="K360" s="10">
        <f t="shared" si="79"/>
        <v>2305373.0626424267</v>
      </c>
      <c r="L360" s="1">
        <f t="shared" si="80"/>
        <v>857.83578702789339</v>
      </c>
      <c r="M360" s="3"/>
      <c r="N360" s="14">
        <f t="shared" si="81"/>
        <v>311540.94635595055</v>
      </c>
      <c r="O360" s="15"/>
      <c r="P360" t="str">
        <f t="shared" si="69"/>
        <v/>
      </c>
      <c r="Q360" s="19">
        <f t="shared" si="70"/>
        <v>0.17428375989207212</v>
      </c>
      <c r="R360" t="str">
        <f t="shared" si="71"/>
        <v/>
      </c>
      <c r="S360" t="str">
        <f t="shared" si="72"/>
        <v/>
      </c>
      <c r="T360" s="47" t="s">
        <v>8</v>
      </c>
      <c r="U360" t="str">
        <f t="shared" si="73"/>
        <v/>
      </c>
      <c r="V360" s="46" t="s">
        <v>8</v>
      </c>
      <c r="W360" t="str">
        <f t="shared" si="74"/>
        <v/>
      </c>
      <c r="X360" s="46" t="s">
        <v>8</v>
      </c>
      <c r="Y360" t="b">
        <f t="shared" si="75"/>
        <v>1</v>
      </c>
      <c r="Z360" s="49"/>
    </row>
    <row r="361" spans="1:26">
      <c r="A361" s="17">
        <v>1</v>
      </c>
      <c r="B361" s="31">
        <f t="shared" si="84"/>
        <v>44218.75</v>
      </c>
      <c r="C361" s="93">
        <f t="shared" si="82"/>
        <v>3156.0529119656421</v>
      </c>
      <c r="D361" s="23"/>
      <c r="E361" s="24">
        <f t="shared" si="83"/>
        <v>2802685.1443389608</v>
      </c>
      <c r="F361" s="94" t="str">
        <f t="shared" si="68"/>
        <v/>
      </c>
      <c r="G361" s="1">
        <f t="shared" si="76"/>
        <v>-3896.9182559074252</v>
      </c>
      <c r="H361" s="4">
        <f t="shared" si="77"/>
        <v>178718.16417271059</v>
      </c>
      <c r="I361" s="1">
        <f t="shared" si="78"/>
        <v>6213.4411850241841</v>
      </c>
      <c r="J361" s="3"/>
      <c r="K361" s="10">
        <f t="shared" si="79"/>
        <v>2311586.5038274508</v>
      </c>
      <c r="L361" s="1">
        <f t="shared" si="80"/>
        <v>839.5299828490605</v>
      </c>
      <c r="M361" s="3"/>
      <c r="N361" s="14">
        <f t="shared" si="81"/>
        <v>312380.47633879964</v>
      </c>
      <c r="O361" s="15"/>
      <c r="P361" t="str">
        <f t="shared" si="69"/>
        <v/>
      </c>
      <c r="Q361" s="19">
        <f t="shared" si="70"/>
        <v>0.17428375989207212</v>
      </c>
      <c r="R361" t="str">
        <f t="shared" si="71"/>
        <v/>
      </c>
      <c r="S361" t="str">
        <f t="shared" si="72"/>
        <v/>
      </c>
      <c r="T361" s="47" t="s">
        <v>8</v>
      </c>
      <c r="U361" t="str">
        <f t="shared" si="73"/>
        <v/>
      </c>
      <c r="V361" s="46" t="s">
        <v>8</v>
      </c>
      <c r="W361" t="str">
        <f t="shared" si="74"/>
        <v/>
      </c>
      <c r="X361" s="46" t="s">
        <v>8</v>
      </c>
      <c r="Y361" t="b">
        <f t="shared" si="75"/>
        <v>1</v>
      </c>
      <c r="Z361" s="49"/>
    </row>
    <row r="362" spans="1:26">
      <c r="A362" s="17">
        <v>1</v>
      </c>
      <c r="B362" s="31">
        <f t="shared" si="84"/>
        <v>44219.75</v>
      </c>
      <c r="C362" s="93">
        <f t="shared" si="82"/>
        <v>3055.9999656826258</v>
      </c>
      <c r="D362" s="23"/>
      <c r="E362" s="24">
        <f t="shared" si="83"/>
        <v>2805741.1443046434</v>
      </c>
      <c r="F362" s="94" t="str">
        <f t="shared" ref="F362:F425" si="85">IF(Z362="","",ABS(E362-D362)/MAX(E362,D362))</f>
        <v/>
      </c>
      <c r="G362" s="1">
        <f t="shared" si="76"/>
        <v>-3845.2225325380214</v>
      </c>
      <c r="H362" s="4">
        <f t="shared" si="77"/>
        <v>174872.94164017256</v>
      </c>
      <c r="I362" s="1">
        <f t="shared" si="78"/>
        <v>6079.755478482537</v>
      </c>
      <c r="J362" s="3"/>
      <c r="K362" s="10">
        <f t="shared" si="79"/>
        <v>2317666.2593059335</v>
      </c>
      <c r="L362" s="1">
        <f t="shared" si="80"/>
        <v>821.46701973763993</v>
      </c>
      <c r="M362" s="3"/>
      <c r="N362" s="14">
        <f t="shared" si="81"/>
        <v>313201.94335853728</v>
      </c>
      <c r="O362" s="15"/>
      <c r="P362" t="str">
        <f t="shared" ref="P362:P400" si="86">IF(Y362,"",C362/(H362*(1-E362/N)*A362))</f>
        <v/>
      </c>
      <c r="Q362" s="19">
        <f t="shared" ref="Q362:Q400" si="87">IF(P362="",IF(O362="",anl,al),P362)</f>
        <v>0.17428375989207212</v>
      </c>
      <c r="R362" t="str">
        <f t="shared" ref="R362:R400" si="88">IF(T362="","",IF(Y362,"",IF(O362="","",P362)))</f>
        <v/>
      </c>
      <c r="S362" t="str">
        <f t="shared" ref="S362:S400" si="89">IF(T362="","",IF(Y362,"",IF(O362="",P362,"")))</f>
        <v/>
      </c>
      <c r="T362" s="47" t="s">
        <v>8</v>
      </c>
      <c r="U362" t="str">
        <f t="shared" ref="U362:U425" si="90">IF(V362="","",IF(Y362,"",I362/(H362*A362)))</f>
        <v/>
      </c>
      <c r="V362" s="46" t="s">
        <v>8</v>
      </c>
      <c r="W362" t="str">
        <f t="shared" ref="W362:W425" si="91">IF(X362="","",IF(Y362,"",L362/(H362*A362)))</f>
        <v/>
      </c>
      <c r="X362" s="46" t="s">
        <v>8</v>
      </c>
      <c r="Y362" t="b">
        <f t="shared" ref="Y362:Y425" si="92">OR(D362="",J362="",M362="",NOT(Z362=""))</f>
        <v>1</v>
      </c>
      <c r="Z362" s="49"/>
    </row>
    <row r="363" spans="1:26">
      <c r="A363" s="17">
        <v>1</v>
      </c>
      <c r="B363" s="31">
        <f t="shared" si="84"/>
        <v>44220.75</v>
      </c>
      <c r="C363" s="93">
        <f t="shared" si="82"/>
        <v>2959.2622374463826</v>
      </c>
      <c r="D363" s="23"/>
      <c r="E363" s="24">
        <f t="shared" si="83"/>
        <v>2808700.4065420898</v>
      </c>
      <c r="F363" s="94" t="str">
        <f t="shared" si="85"/>
        <v/>
      </c>
      <c r="G363" s="1">
        <f t="shared" ref="G363:G426" si="93">IF(Y363,H362*(Q363*(1-E362/N)-b0-c0)*A363,H363-H362)</f>
        <v>-3792.3001318568636</v>
      </c>
      <c r="H363" s="4">
        <f t="shared" ref="H363:H400" si="94">IF(Y363,H362+G363,E363-K363-N363)</f>
        <v>171080.64150831569</v>
      </c>
      <c r="I363" s="1">
        <f t="shared" ref="I363:I426" si="95">IF(Y363,b0*H363*A363,K363-K362)</f>
        <v>5947.9097092831571</v>
      </c>
      <c r="J363" s="3"/>
      <c r="K363" s="10">
        <f t="shared" ref="K363:K400" si="96">IF(Y363,K362+I363,J363)</f>
        <v>2323614.1690152166</v>
      </c>
      <c r="L363" s="1">
        <f t="shared" ref="L363:L400" si="97">IF(Y363,c0*H363*A363,N363-N362)</f>
        <v>803.65266001995872</v>
      </c>
      <c r="M363" s="3"/>
      <c r="N363" s="14">
        <f t="shared" ref="N363:N400" si="98">IF(Y363,N362+L363,M363)</f>
        <v>314005.59601855726</v>
      </c>
      <c r="O363" s="15"/>
      <c r="P363" t="str">
        <f t="shared" si="86"/>
        <v/>
      </c>
      <c r="Q363" s="19">
        <f t="shared" si="87"/>
        <v>0.17428375989207212</v>
      </c>
      <c r="R363" t="str">
        <f t="shared" si="88"/>
        <v/>
      </c>
      <c r="S363" t="str">
        <f t="shared" si="89"/>
        <v/>
      </c>
      <c r="T363" s="47" t="s">
        <v>8</v>
      </c>
      <c r="U363" t="str">
        <f t="shared" si="90"/>
        <v/>
      </c>
      <c r="V363" s="46" t="s">
        <v>8</v>
      </c>
      <c r="W363" t="str">
        <f t="shared" si="91"/>
        <v/>
      </c>
      <c r="X363" s="46" t="s">
        <v>8</v>
      </c>
      <c r="Y363" t="b">
        <f t="shared" si="92"/>
        <v>1</v>
      </c>
      <c r="Z363" s="49"/>
    </row>
    <row r="364" spans="1:26">
      <c r="A364" s="17">
        <v>1</v>
      </c>
      <c r="B364" s="31">
        <f t="shared" si="84"/>
        <v>44221.75</v>
      </c>
      <c r="C364" s="93">
        <f t="shared" ref="C364:C400" si="99">E364-E363</f>
        <v>2865.7329881931655</v>
      </c>
      <c r="D364" s="23"/>
      <c r="E364" s="24">
        <f t="shared" ref="E364:E427" si="100">IF(Y364,H364+K364+N364,D364)</f>
        <v>2811566.1395302829</v>
      </c>
      <c r="F364" s="94" t="str">
        <f t="shared" si="85"/>
        <v/>
      </c>
      <c r="G364" s="1">
        <f t="shared" si="93"/>
        <v>-3738.3003124093034</v>
      </c>
      <c r="H364" s="4">
        <f t="shared" si="94"/>
        <v>167342.3411959064</v>
      </c>
      <c r="I364" s="1">
        <f t="shared" si="95"/>
        <v>5817.9413357234007</v>
      </c>
      <c r="J364" s="3"/>
      <c r="K364" s="10">
        <f t="shared" si="96"/>
        <v>2329432.1103509399</v>
      </c>
      <c r="L364" s="1">
        <f t="shared" si="97"/>
        <v>786.09196487915199</v>
      </c>
      <c r="M364" s="3"/>
      <c r="N364" s="14">
        <f t="shared" si="98"/>
        <v>314791.68798343639</v>
      </c>
      <c r="O364" s="15"/>
      <c r="P364" t="str">
        <f t="shared" si="86"/>
        <v/>
      </c>
      <c r="Q364" s="19">
        <f t="shared" si="87"/>
        <v>0.17428375989207212</v>
      </c>
      <c r="R364" t="str">
        <f t="shared" si="88"/>
        <v/>
      </c>
      <c r="S364" t="str">
        <f t="shared" si="89"/>
        <v/>
      </c>
      <c r="T364" s="47" t="s">
        <v>8</v>
      </c>
      <c r="U364" t="str">
        <f t="shared" si="90"/>
        <v/>
      </c>
      <c r="V364" s="46" t="s">
        <v>8</v>
      </c>
      <c r="W364" t="str">
        <f t="shared" si="91"/>
        <v/>
      </c>
      <c r="X364" s="46" t="s">
        <v>8</v>
      </c>
      <c r="Y364" t="b">
        <f t="shared" si="92"/>
        <v>1</v>
      </c>
      <c r="Z364" s="49"/>
    </row>
    <row r="365" spans="1:26">
      <c r="A365" s="17">
        <v>1</v>
      </c>
      <c r="B365" s="31">
        <f t="shared" ref="B365:B400" si="101">B364+A365</f>
        <v>44222.75</v>
      </c>
      <c r="C365" s="93">
        <f t="shared" si="99"/>
        <v>2775.3079002550803</v>
      </c>
      <c r="D365" s="23"/>
      <c r="E365" s="24">
        <f t="shared" si="100"/>
        <v>2814341.447430538</v>
      </c>
      <c r="F365" s="94" t="str">
        <f t="shared" si="85"/>
        <v/>
      </c>
      <c r="G365" s="1">
        <f t="shared" si="93"/>
        <v>-3683.3643365368757</v>
      </c>
      <c r="H365" s="4">
        <f t="shared" si="94"/>
        <v>163658.97685936952</v>
      </c>
      <c r="I365" s="1">
        <f t="shared" si="95"/>
        <v>5689.8829048748703</v>
      </c>
      <c r="J365" s="3"/>
      <c r="K365" s="10">
        <f t="shared" si="96"/>
        <v>2335121.993255815</v>
      </c>
      <c r="L365" s="1">
        <f t="shared" si="97"/>
        <v>768.78933191739384</v>
      </c>
      <c r="M365" s="3"/>
      <c r="N365" s="14">
        <f t="shared" si="98"/>
        <v>315560.47731535381</v>
      </c>
      <c r="O365" s="15"/>
      <c r="P365" t="str">
        <f t="shared" si="86"/>
        <v/>
      </c>
      <c r="Q365" s="19">
        <f t="shared" si="87"/>
        <v>0.17428375989207212</v>
      </c>
      <c r="R365" t="str">
        <f t="shared" si="88"/>
        <v/>
      </c>
      <c r="S365" t="str">
        <f t="shared" si="89"/>
        <v/>
      </c>
      <c r="T365" s="47" t="s">
        <v>8</v>
      </c>
      <c r="U365" t="str">
        <f t="shared" si="90"/>
        <v/>
      </c>
      <c r="V365" s="46" t="s">
        <v>8</v>
      </c>
      <c r="W365" t="str">
        <f t="shared" si="91"/>
        <v/>
      </c>
      <c r="X365" s="46" t="s">
        <v>8</v>
      </c>
      <c r="Y365" t="b">
        <f t="shared" si="92"/>
        <v>1</v>
      </c>
      <c r="Z365" s="49"/>
    </row>
    <row r="366" spans="1:26">
      <c r="A366" s="17">
        <v>1</v>
      </c>
      <c r="B366" s="31">
        <f t="shared" si="101"/>
        <v>44223.75</v>
      </c>
      <c r="C366" s="93">
        <f t="shared" si="99"/>
        <v>2687.8851565597579</v>
      </c>
      <c r="D366" s="23"/>
      <c r="E366" s="24">
        <f t="shared" si="100"/>
        <v>2817029.3325870978</v>
      </c>
      <c r="F366" s="94" t="str">
        <f t="shared" si="85"/>
        <v/>
      </c>
      <c r="G366" s="1">
        <f t="shared" si="93"/>
        <v>-3627.6256977699613</v>
      </c>
      <c r="H366" s="4">
        <f t="shared" si="94"/>
        <v>160031.35116159957</v>
      </c>
      <c r="I366" s="1">
        <f t="shared" si="95"/>
        <v>5563.7623226793548</v>
      </c>
      <c r="J366" s="3"/>
      <c r="K366" s="10">
        <f t="shared" si="96"/>
        <v>2340685.7555784942</v>
      </c>
      <c r="L366" s="1">
        <f t="shared" si="97"/>
        <v>751.74853164994875</v>
      </c>
      <c r="M366" s="3"/>
      <c r="N366" s="14">
        <f t="shared" si="98"/>
        <v>316312.22584700375</v>
      </c>
      <c r="O366" s="15"/>
      <c r="P366" t="str">
        <f t="shared" si="86"/>
        <v/>
      </c>
      <c r="Q366" s="19">
        <f t="shared" si="87"/>
        <v>0.17428375989207212</v>
      </c>
      <c r="R366" t="str">
        <f t="shared" si="88"/>
        <v/>
      </c>
      <c r="S366" t="str">
        <f t="shared" si="89"/>
        <v/>
      </c>
      <c r="T366" s="47" t="s">
        <v>8</v>
      </c>
      <c r="U366" t="str">
        <f t="shared" si="90"/>
        <v/>
      </c>
      <c r="V366" s="46" t="s">
        <v>8</v>
      </c>
      <c r="W366" t="str">
        <f t="shared" si="91"/>
        <v/>
      </c>
      <c r="X366" s="46" t="s">
        <v>8</v>
      </c>
      <c r="Y366" t="b">
        <f t="shared" si="92"/>
        <v>1</v>
      </c>
      <c r="Z366" s="49"/>
    </row>
    <row r="367" spans="1:26">
      <c r="A367" s="17">
        <v>1</v>
      </c>
      <c r="B367" s="31">
        <f t="shared" si="101"/>
        <v>44224.75</v>
      </c>
      <c r="C367" s="93">
        <f t="shared" si="99"/>
        <v>2603.3655001567677</v>
      </c>
      <c r="D367" s="23"/>
      <c r="E367" s="24">
        <f t="shared" si="100"/>
        <v>2819632.6980872545</v>
      </c>
      <c r="F367" s="94" t="str">
        <f t="shared" si="85"/>
        <v/>
      </c>
      <c r="G367" s="1">
        <f t="shared" si="93"/>
        <v>-3571.210358507235</v>
      </c>
      <c r="H367" s="4">
        <f t="shared" si="94"/>
        <v>156460.14080309233</v>
      </c>
      <c r="I367" s="1">
        <f t="shared" si="95"/>
        <v>5439.6031157814468</v>
      </c>
      <c r="J367" s="3"/>
      <c r="K367" s="10">
        <f t="shared" si="96"/>
        <v>2346125.3586942758</v>
      </c>
      <c r="L367" s="1">
        <f t="shared" si="97"/>
        <v>734.97274288272195</v>
      </c>
      <c r="M367" s="3"/>
      <c r="N367" s="14">
        <f t="shared" si="98"/>
        <v>317047.19858988648</v>
      </c>
      <c r="O367" s="15"/>
      <c r="P367" t="str">
        <f t="shared" si="86"/>
        <v/>
      </c>
      <c r="Q367" s="19">
        <f t="shared" si="87"/>
        <v>0.17428375989207212</v>
      </c>
      <c r="R367" t="str">
        <f t="shared" si="88"/>
        <v/>
      </c>
      <c r="S367" t="str">
        <f t="shared" si="89"/>
        <v/>
      </c>
      <c r="T367" s="47" t="s">
        <v>8</v>
      </c>
      <c r="U367" t="str">
        <f t="shared" si="90"/>
        <v/>
      </c>
      <c r="V367" s="46" t="s">
        <v>8</v>
      </c>
      <c r="W367" t="str">
        <f t="shared" si="91"/>
        <v/>
      </c>
      <c r="X367" s="46" t="s">
        <v>8</v>
      </c>
      <c r="Y367" t="b">
        <f t="shared" si="92"/>
        <v>1</v>
      </c>
      <c r="Z367" s="49"/>
    </row>
    <row r="368" spans="1:26">
      <c r="A368" s="17">
        <v>1</v>
      </c>
      <c r="B368" s="31">
        <f t="shared" si="101"/>
        <v>44225.75</v>
      </c>
      <c r="C368" s="93">
        <f t="shared" si="99"/>
        <v>2521.652276254259</v>
      </c>
      <c r="D368" s="23"/>
      <c r="E368" s="24">
        <f t="shared" si="100"/>
        <v>2822154.3503635088</v>
      </c>
      <c r="F368" s="94" t="str">
        <f t="shared" si="85"/>
        <v/>
      </c>
      <c r="G368" s="1">
        <f t="shared" si="93"/>
        <v>-3514.236995508461</v>
      </c>
      <c r="H368" s="4">
        <f t="shared" si="94"/>
        <v>152945.90380758388</v>
      </c>
      <c r="I368" s="1">
        <f t="shared" si="95"/>
        <v>5317.4246848261782</v>
      </c>
      <c r="J368" s="3"/>
      <c r="K368" s="10">
        <f t="shared" si="96"/>
        <v>2351442.7833791021</v>
      </c>
      <c r="L368" s="1">
        <f t="shared" si="97"/>
        <v>718.46458693660543</v>
      </c>
      <c r="M368" s="3"/>
      <c r="N368" s="14">
        <f t="shared" si="98"/>
        <v>317765.66317682306</v>
      </c>
      <c r="O368" s="15"/>
      <c r="P368" t="str">
        <f t="shared" si="86"/>
        <v/>
      </c>
      <c r="Q368" s="19">
        <f t="shared" si="87"/>
        <v>0.17428375989207212</v>
      </c>
      <c r="R368" t="str">
        <f t="shared" si="88"/>
        <v/>
      </c>
      <c r="S368" t="str">
        <f t="shared" si="89"/>
        <v/>
      </c>
      <c r="T368" s="47" t="s">
        <v>8</v>
      </c>
      <c r="U368" t="str">
        <f t="shared" si="90"/>
        <v/>
      </c>
      <c r="V368" s="46" t="s">
        <v>8</v>
      </c>
      <c r="W368" t="str">
        <f t="shared" si="91"/>
        <v/>
      </c>
      <c r="X368" s="46" t="s">
        <v>8</v>
      </c>
      <c r="Y368" t="b">
        <f t="shared" si="92"/>
        <v>1</v>
      </c>
      <c r="Z368" s="49"/>
    </row>
    <row r="369" spans="1:26">
      <c r="A369" s="17">
        <v>1</v>
      </c>
      <c r="B369" s="31">
        <f t="shared" si="101"/>
        <v>44226.75</v>
      </c>
      <c r="C369" s="93">
        <f t="shared" si="99"/>
        <v>2442.6514587267302</v>
      </c>
      <c r="D369" s="23"/>
      <c r="E369" s="24">
        <f t="shared" si="100"/>
        <v>2824597.0018222355</v>
      </c>
      <c r="F369" s="94" t="str">
        <f t="shared" si="85"/>
        <v/>
      </c>
      <c r="G369" s="1">
        <f t="shared" si="93"/>
        <v>-3456.8172509928972</v>
      </c>
      <c r="H369" s="4">
        <f t="shared" si="94"/>
        <v>149489.08655659098</v>
      </c>
      <c r="I369" s="1">
        <f t="shared" si="95"/>
        <v>5197.2425490267942</v>
      </c>
      <c r="J369" s="3"/>
      <c r="K369" s="10">
        <f t="shared" si="96"/>
        <v>2356640.025928129</v>
      </c>
      <c r="L369" s="1">
        <f t="shared" si="97"/>
        <v>702.22616069228786</v>
      </c>
      <c r="M369" s="3"/>
      <c r="N369" s="14">
        <f t="shared" si="98"/>
        <v>318467.88933751534</v>
      </c>
      <c r="O369" s="15"/>
      <c r="P369" t="str">
        <f t="shared" si="86"/>
        <v/>
      </c>
      <c r="Q369" s="19">
        <f t="shared" si="87"/>
        <v>0.17428375989207212</v>
      </c>
      <c r="R369" t="str">
        <f t="shared" si="88"/>
        <v/>
      </c>
      <c r="S369" t="str">
        <f t="shared" si="89"/>
        <v/>
      </c>
      <c r="T369" s="47" t="s">
        <v>8</v>
      </c>
      <c r="U369" t="str">
        <f t="shared" si="90"/>
        <v/>
      </c>
      <c r="V369" s="46" t="s">
        <v>8</v>
      </c>
      <c r="W369" t="str">
        <f t="shared" si="91"/>
        <v/>
      </c>
      <c r="X369" s="46" t="s">
        <v>8</v>
      </c>
      <c r="Y369" t="b">
        <f t="shared" si="92"/>
        <v>1</v>
      </c>
      <c r="Z369" s="49"/>
    </row>
    <row r="370" spans="1:26">
      <c r="A370" s="17">
        <v>1</v>
      </c>
      <c r="B370" s="31">
        <f t="shared" si="101"/>
        <v>44227.75</v>
      </c>
      <c r="C370" s="93">
        <f t="shared" si="99"/>
        <v>2366.271662932355</v>
      </c>
      <c r="D370" s="23"/>
      <c r="E370" s="24">
        <f t="shared" si="100"/>
        <v>2826963.2734851679</v>
      </c>
      <c r="F370" s="94" t="str">
        <f t="shared" si="85"/>
        <v/>
      </c>
      <c r="G370" s="1">
        <f t="shared" si="93"/>
        <v>-3399.0559873815955</v>
      </c>
      <c r="H370" s="4">
        <f t="shared" si="94"/>
        <v>146090.03056920937</v>
      </c>
      <c r="I370" s="1">
        <f t="shared" si="95"/>
        <v>5079.0685818759785</v>
      </c>
      <c r="J370" s="3"/>
      <c r="K370" s="10">
        <f t="shared" si="96"/>
        <v>2361719.0945100049</v>
      </c>
      <c r="L370" s="1">
        <f t="shared" si="97"/>
        <v>686.25906843840937</v>
      </c>
      <c r="M370" s="3"/>
      <c r="N370" s="14">
        <f t="shared" si="98"/>
        <v>319154.14840595378</v>
      </c>
      <c r="O370" s="15"/>
      <c r="P370" t="str">
        <f t="shared" si="86"/>
        <v/>
      </c>
      <c r="Q370" s="19">
        <f t="shared" si="87"/>
        <v>0.17428375989207212</v>
      </c>
      <c r="R370" t="str">
        <f t="shared" si="88"/>
        <v/>
      </c>
      <c r="S370" t="str">
        <f t="shared" si="89"/>
        <v/>
      </c>
      <c r="T370" s="47" t="s">
        <v>8</v>
      </c>
      <c r="U370" t="str">
        <f t="shared" si="90"/>
        <v/>
      </c>
      <c r="V370" s="46" t="s">
        <v>8</v>
      </c>
      <c r="W370" t="str">
        <f t="shared" si="91"/>
        <v/>
      </c>
      <c r="X370" s="46" t="s">
        <v>8</v>
      </c>
      <c r="Y370" t="b">
        <f t="shared" si="92"/>
        <v>1</v>
      </c>
      <c r="Z370" s="49"/>
    </row>
    <row r="371" spans="1:26">
      <c r="A371" s="17">
        <v>1</v>
      </c>
      <c r="B371" s="31">
        <f t="shared" si="101"/>
        <v>44228.75</v>
      </c>
      <c r="C371" s="93">
        <f t="shared" si="99"/>
        <v>2292.4241464990191</v>
      </c>
      <c r="D371" s="23"/>
      <c r="E371" s="24">
        <f t="shared" si="100"/>
        <v>2829255.6976316669</v>
      </c>
      <c r="F371" s="94" t="str">
        <f t="shared" si="85"/>
        <v/>
      </c>
      <c r="G371" s="1">
        <f t="shared" si="93"/>
        <v>-3341.0515439492774</v>
      </c>
      <c r="H371" s="4">
        <f t="shared" si="94"/>
        <v>142748.97902526008</v>
      </c>
      <c r="I371" s="1">
        <f t="shared" si="95"/>
        <v>4962.9112379341423</v>
      </c>
      <c r="J371" s="3"/>
      <c r="K371" s="10">
        <f t="shared" si="96"/>
        <v>2366682.005747939</v>
      </c>
      <c r="L371" s="1">
        <f t="shared" si="97"/>
        <v>670.5644525140932</v>
      </c>
      <c r="M371" s="3"/>
      <c r="N371" s="14">
        <f t="shared" si="98"/>
        <v>319824.71285846789</v>
      </c>
      <c r="O371" s="15"/>
      <c r="P371" t="str">
        <f t="shared" si="86"/>
        <v/>
      </c>
      <c r="Q371" s="19">
        <f t="shared" si="87"/>
        <v>0.17428375989207212</v>
      </c>
      <c r="R371" t="str">
        <f t="shared" si="88"/>
        <v/>
      </c>
      <c r="S371" t="str">
        <f t="shared" si="89"/>
        <v/>
      </c>
      <c r="T371" s="47" t="s">
        <v>8</v>
      </c>
      <c r="U371" t="str">
        <f t="shared" si="90"/>
        <v/>
      </c>
      <c r="V371" s="46" t="s">
        <v>8</v>
      </c>
      <c r="W371" t="str">
        <f t="shared" si="91"/>
        <v/>
      </c>
      <c r="X371" s="46" t="s">
        <v>8</v>
      </c>
      <c r="Y371" t="b">
        <f t="shared" si="92"/>
        <v>1</v>
      </c>
      <c r="Z371" s="49"/>
    </row>
    <row r="372" spans="1:26">
      <c r="A372" s="17">
        <v>1</v>
      </c>
      <c r="B372" s="31">
        <f t="shared" si="101"/>
        <v>44229.75</v>
      </c>
      <c r="C372" s="93">
        <f t="shared" si="99"/>
        <v>2221.0227995649911</v>
      </c>
      <c r="D372" s="23"/>
      <c r="E372" s="24">
        <f t="shared" si="100"/>
        <v>2831476.7204312319</v>
      </c>
      <c r="F372" s="94" t="str">
        <f t="shared" si="85"/>
        <v/>
      </c>
      <c r="G372" s="1">
        <f t="shared" si="93"/>
        <v>-3282.8959938604448</v>
      </c>
      <c r="H372" s="4">
        <f t="shared" si="94"/>
        <v>139466.08303139964</v>
      </c>
      <c r="I372" s="1">
        <f t="shared" si="95"/>
        <v>4848.7757706814073</v>
      </c>
      <c r="J372" s="3"/>
      <c r="K372" s="10">
        <f t="shared" si="96"/>
        <v>2371530.7815186204</v>
      </c>
      <c r="L372" s="1">
        <f t="shared" si="97"/>
        <v>655.1430227440477</v>
      </c>
      <c r="M372" s="3"/>
      <c r="N372" s="14">
        <f t="shared" si="98"/>
        <v>320479.85588121193</v>
      </c>
      <c r="O372" s="15"/>
      <c r="P372" t="str">
        <f t="shared" si="86"/>
        <v/>
      </c>
      <c r="Q372" s="19">
        <f t="shared" si="87"/>
        <v>0.17428375989207212</v>
      </c>
      <c r="R372" t="str">
        <f t="shared" si="88"/>
        <v/>
      </c>
      <c r="S372" t="str">
        <f t="shared" si="89"/>
        <v/>
      </c>
      <c r="T372" s="47" t="s">
        <v>8</v>
      </c>
      <c r="U372" t="str">
        <f t="shared" si="90"/>
        <v/>
      </c>
      <c r="V372" s="46" t="s">
        <v>8</v>
      </c>
      <c r="W372" t="str">
        <f t="shared" si="91"/>
        <v/>
      </c>
      <c r="X372" s="46" t="s">
        <v>8</v>
      </c>
      <c r="Y372" t="b">
        <f t="shared" si="92"/>
        <v>1</v>
      </c>
      <c r="Z372" s="49"/>
    </row>
    <row r="373" spans="1:26">
      <c r="A373" s="17">
        <v>1</v>
      </c>
      <c r="B373" s="31">
        <f t="shared" si="101"/>
        <v>44230.75</v>
      </c>
      <c r="C373" s="93">
        <f t="shared" si="99"/>
        <v>2151.9841258814558</v>
      </c>
      <c r="D373" s="23"/>
      <c r="E373" s="24">
        <f t="shared" si="100"/>
        <v>2833628.7045571133</v>
      </c>
      <c r="F373" s="94" t="str">
        <f t="shared" si="85"/>
        <v/>
      </c>
      <c r="G373" s="1">
        <f t="shared" si="93"/>
        <v>-3224.6754002557491</v>
      </c>
      <c r="H373" s="4">
        <f t="shared" si="94"/>
        <v>136241.4076311439</v>
      </c>
      <c r="I373" s="1">
        <f t="shared" si="95"/>
        <v>4736.664441466316</v>
      </c>
      <c r="J373" s="3"/>
      <c r="K373" s="10">
        <f t="shared" si="96"/>
        <v>2376267.4459600868</v>
      </c>
      <c r="L373" s="1">
        <f t="shared" si="97"/>
        <v>639.99508467070075</v>
      </c>
      <c r="M373" s="3"/>
      <c r="N373" s="14">
        <f t="shared" si="98"/>
        <v>321119.85096588265</v>
      </c>
      <c r="O373" s="15"/>
      <c r="P373" t="str">
        <f t="shared" si="86"/>
        <v/>
      </c>
      <c r="Q373" s="19">
        <f t="shared" si="87"/>
        <v>0.17428375989207212</v>
      </c>
      <c r="R373" t="str">
        <f t="shared" si="88"/>
        <v/>
      </c>
      <c r="S373" t="str">
        <f t="shared" si="89"/>
        <v/>
      </c>
      <c r="T373" s="47" t="s">
        <v>8</v>
      </c>
      <c r="U373" t="str">
        <f t="shared" si="90"/>
        <v/>
      </c>
      <c r="V373" s="46" t="s">
        <v>8</v>
      </c>
      <c r="W373" t="str">
        <f t="shared" si="91"/>
        <v/>
      </c>
      <c r="X373" s="46" t="s">
        <v>8</v>
      </c>
      <c r="Y373" t="b">
        <f t="shared" si="92"/>
        <v>1</v>
      </c>
      <c r="Z373" s="49"/>
    </row>
    <row r="374" spans="1:26">
      <c r="A374" s="17">
        <v>1</v>
      </c>
      <c r="B374" s="31">
        <f t="shared" si="101"/>
        <v>44231.75</v>
      </c>
      <c r="C374" s="93">
        <f t="shared" si="99"/>
        <v>2085.2272159876302</v>
      </c>
      <c r="D374" s="23"/>
      <c r="E374" s="24">
        <f t="shared" si="100"/>
        <v>2835713.931773101</v>
      </c>
      <c r="F374" s="94" t="str">
        <f t="shared" si="85"/>
        <v/>
      </c>
      <c r="G374" s="1">
        <f t="shared" si="93"/>
        <v>-3166.4700702299274</v>
      </c>
      <c r="H374" s="4">
        <f t="shared" si="94"/>
        <v>133074.93756091397</v>
      </c>
      <c r="I374" s="1">
        <f t="shared" si="95"/>
        <v>4626.5767196245688</v>
      </c>
      <c r="J374" s="3"/>
      <c r="K374" s="10">
        <f t="shared" si="96"/>
        <v>2380894.0226797112</v>
      </c>
      <c r="L374" s="1">
        <f t="shared" si="97"/>
        <v>625.12056659327004</v>
      </c>
      <c r="M374" s="3"/>
      <c r="N374" s="14">
        <f t="shared" si="98"/>
        <v>321744.9715324759</v>
      </c>
      <c r="O374" s="15"/>
      <c r="P374" t="str">
        <f t="shared" si="86"/>
        <v/>
      </c>
      <c r="Q374" s="19">
        <f t="shared" si="87"/>
        <v>0.17428375989207212</v>
      </c>
      <c r="R374" t="str">
        <f t="shared" si="88"/>
        <v/>
      </c>
      <c r="S374" t="str">
        <f t="shared" si="89"/>
        <v/>
      </c>
      <c r="T374" s="47" t="s">
        <v>8</v>
      </c>
      <c r="U374" t="str">
        <f t="shared" si="90"/>
        <v/>
      </c>
      <c r="V374" s="46" t="s">
        <v>8</v>
      </c>
      <c r="W374" t="str">
        <f t="shared" si="91"/>
        <v/>
      </c>
      <c r="X374" s="46" t="s">
        <v>8</v>
      </c>
      <c r="Y374" t="b">
        <f t="shared" si="92"/>
        <v>1</v>
      </c>
      <c r="Z374" s="49"/>
    </row>
    <row r="375" spans="1:26">
      <c r="A375" s="17">
        <v>1</v>
      </c>
      <c r="B375" s="31">
        <f t="shared" si="101"/>
        <v>44232.75</v>
      </c>
      <c r="C375" s="93">
        <f t="shared" si="99"/>
        <v>2020.6737136021256</v>
      </c>
      <c r="D375" s="23"/>
      <c r="E375" s="24">
        <f t="shared" si="100"/>
        <v>2837734.6054867031</v>
      </c>
      <c r="F375" s="94" t="str">
        <f t="shared" si="85"/>
        <v/>
      </c>
      <c r="G375" s="1">
        <f t="shared" si="93"/>
        <v>-3108.3548057016592</v>
      </c>
      <c r="H375" s="4">
        <f t="shared" si="94"/>
        <v>129966.58275521231</v>
      </c>
      <c r="I375" s="1">
        <f t="shared" si="95"/>
        <v>4518.5094738758371</v>
      </c>
      <c r="J375" s="3"/>
      <c r="K375" s="10">
        <f t="shared" si="96"/>
        <v>2385412.5321535869</v>
      </c>
      <c r="L375" s="1">
        <f t="shared" si="97"/>
        <v>610.51904542837235</v>
      </c>
      <c r="M375" s="3"/>
      <c r="N375" s="14">
        <f t="shared" si="98"/>
        <v>322355.49057790427</v>
      </c>
      <c r="O375" s="15"/>
      <c r="P375" t="str">
        <f t="shared" si="86"/>
        <v/>
      </c>
      <c r="Q375" s="19">
        <f t="shared" si="87"/>
        <v>0.17428375989207212</v>
      </c>
      <c r="R375" t="str">
        <f t="shared" si="88"/>
        <v/>
      </c>
      <c r="S375" t="str">
        <f t="shared" si="89"/>
        <v/>
      </c>
      <c r="T375" s="47" t="s">
        <v>8</v>
      </c>
      <c r="U375" t="str">
        <f t="shared" si="90"/>
        <v/>
      </c>
      <c r="V375" s="46" t="s">
        <v>8</v>
      </c>
      <c r="W375" t="str">
        <f t="shared" si="91"/>
        <v/>
      </c>
      <c r="X375" s="46" t="s">
        <v>8</v>
      </c>
      <c r="Y375" t="b">
        <f t="shared" si="92"/>
        <v>1</v>
      </c>
      <c r="Z375" s="49"/>
    </row>
    <row r="376" spans="1:26">
      <c r="A376" s="17">
        <v>1</v>
      </c>
      <c r="B376" s="31">
        <f t="shared" si="101"/>
        <v>44233.75</v>
      </c>
      <c r="C376" s="93">
        <f t="shared" si="99"/>
        <v>1958.2477762270719</v>
      </c>
      <c r="D376" s="23"/>
      <c r="E376" s="24">
        <f t="shared" si="100"/>
        <v>2839692.8532629302</v>
      </c>
      <c r="F376" s="94" t="str">
        <f t="shared" si="85"/>
        <v/>
      </c>
      <c r="G376" s="1">
        <f t="shared" si="93"/>
        <v>-3050.3991503203601</v>
      </c>
      <c r="H376" s="4">
        <f t="shared" si="94"/>
        <v>126916.18360489195</v>
      </c>
      <c r="I376" s="1">
        <f t="shared" si="95"/>
        <v>4412.4571551364452</v>
      </c>
      <c r="J376" s="3"/>
      <c r="K376" s="10">
        <f t="shared" si="96"/>
        <v>2389824.9893087232</v>
      </c>
      <c r="L376" s="1">
        <f t="shared" si="97"/>
        <v>596.18977141078324</v>
      </c>
      <c r="M376" s="3"/>
      <c r="N376" s="14">
        <f t="shared" si="98"/>
        <v>322951.68034931505</v>
      </c>
      <c r="O376" s="15"/>
      <c r="P376" t="str">
        <f t="shared" si="86"/>
        <v/>
      </c>
      <c r="Q376" s="19">
        <f t="shared" si="87"/>
        <v>0.17428375989207212</v>
      </c>
      <c r="R376" t="str">
        <f t="shared" si="88"/>
        <v/>
      </c>
      <c r="S376" t="str">
        <f t="shared" si="89"/>
        <v/>
      </c>
      <c r="T376" s="47" t="s">
        <v>8</v>
      </c>
      <c r="U376" t="str">
        <f t="shared" si="90"/>
        <v/>
      </c>
      <c r="V376" s="46" t="s">
        <v>8</v>
      </c>
      <c r="W376" t="str">
        <f t="shared" si="91"/>
        <v/>
      </c>
      <c r="X376" s="46" t="s">
        <v>8</v>
      </c>
      <c r="Y376" t="b">
        <f t="shared" si="92"/>
        <v>1</v>
      </c>
      <c r="Z376" s="49"/>
    </row>
    <row r="377" spans="1:26">
      <c r="A377" s="17">
        <v>1</v>
      </c>
      <c r="B377" s="31">
        <f t="shared" si="101"/>
        <v>44234.75</v>
      </c>
      <c r="C377" s="93">
        <f t="shared" si="99"/>
        <v>1897.8760308818892</v>
      </c>
      <c r="D377" s="23"/>
      <c r="E377" s="24">
        <f t="shared" si="100"/>
        <v>2841590.7292938121</v>
      </c>
      <c r="F377" s="94" t="str">
        <f t="shared" si="85"/>
        <v/>
      </c>
      <c r="G377" s="1">
        <f t="shared" si="93"/>
        <v>-2992.6676316856465</v>
      </c>
      <c r="H377" s="4">
        <f t="shared" si="94"/>
        <v>123923.5159732063</v>
      </c>
      <c r="I377" s="1">
        <f t="shared" si="95"/>
        <v>4308.4119709108809</v>
      </c>
      <c r="J377" s="3"/>
      <c r="K377" s="10">
        <f t="shared" si="96"/>
        <v>2394133.4012796343</v>
      </c>
      <c r="L377" s="1">
        <f t="shared" si="97"/>
        <v>582.13169165637169</v>
      </c>
      <c r="M377" s="3"/>
      <c r="N377" s="14">
        <f t="shared" si="98"/>
        <v>323533.81204097142</v>
      </c>
      <c r="O377" s="15"/>
      <c r="P377" t="str">
        <f t="shared" si="86"/>
        <v/>
      </c>
      <c r="Q377" s="19">
        <f t="shared" si="87"/>
        <v>0.17428375989207212</v>
      </c>
      <c r="R377" t="str">
        <f t="shared" si="88"/>
        <v/>
      </c>
      <c r="S377" t="str">
        <f t="shared" si="89"/>
        <v/>
      </c>
      <c r="T377" s="47" t="s">
        <v>8</v>
      </c>
      <c r="U377" t="str">
        <f t="shared" si="90"/>
        <v/>
      </c>
      <c r="V377" s="46" t="s">
        <v>8</v>
      </c>
      <c r="W377" t="str">
        <f t="shared" si="91"/>
        <v/>
      </c>
      <c r="X377" s="46" t="s">
        <v>8</v>
      </c>
      <c r="Y377" t="b">
        <f t="shared" si="92"/>
        <v>1</v>
      </c>
      <c r="Z377" s="49"/>
    </row>
    <row r="378" spans="1:26">
      <c r="A378" s="17">
        <v>1</v>
      </c>
      <c r="B378" s="31">
        <f t="shared" si="101"/>
        <v>44235.75</v>
      </c>
      <c r="C378" s="93">
        <f t="shared" si="99"/>
        <v>1839.4875257853419</v>
      </c>
      <c r="D378" s="23"/>
      <c r="E378" s="24">
        <f t="shared" si="100"/>
        <v>2843430.2168195974</v>
      </c>
      <c r="F378" s="94" t="str">
        <f t="shared" si="85"/>
        <v/>
      </c>
      <c r="G378" s="1">
        <f t="shared" si="93"/>
        <v>-2935.2199982730876</v>
      </c>
      <c r="H378" s="4">
        <f t="shared" si="94"/>
        <v>120988.29597493322</v>
      </c>
      <c r="I378" s="1">
        <f t="shared" si="95"/>
        <v>4206.3640514461758</v>
      </c>
      <c r="J378" s="3"/>
      <c r="K378" s="10">
        <f t="shared" si="96"/>
        <v>2398339.7653310806</v>
      </c>
      <c r="L378" s="1">
        <f t="shared" si="97"/>
        <v>568.34347261207211</v>
      </c>
      <c r="M378" s="3"/>
      <c r="N378" s="14">
        <f t="shared" si="98"/>
        <v>324102.15551358351</v>
      </c>
      <c r="O378" s="15"/>
      <c r="P378" t="str">
        <f t="shared" si="86"/>
        <v/>
      </c>
      <c r="Q378" s="19">
        <f t="shared" si="87"/>
        <v>0.17428375989207212</v>
      </c>
      <c r="R378" t="str">
        <f t="shared" si="88"/>
        <v/>
      </c>
      <c r="S378" t="str">
        <f t="shared" si="89"/>
        <v/>
      </c>
      <c r="T378" s="47" t="s">
        <v>8</v>
      </c>
      <c r="U378" t="str">
        <f t="shared" si="90"/>
        <v/>
      </c>
      <c r="V378" s="46" t="s">
        <v>8</v>
      </c>
      <c r="W378" t="str">
        <f t="shared" si="91"/>
        <v/>
      </c>
      <c r="X378" s="46" t="s">
        <v>8</v>
      </c>
      <c r="Y378" t="b">
        <f t="shared" si="92"/>
        <v>1</v>
      </c>
      <c r="Z378" s="49"/>
    </row>
    <row r="379" spans="1:26">
      <c r="A379" s="17">
        <v>1</v>
      </c>
      <c r="B379" s="31">
        <f t="shared" si="101"/>
        <v>44236.75</v>
      </c>
      <c r="C379" s="93">
        <f t="shared" si="99"/>
        <v>1783.0136787048541</v>
      </c>
      <c r="D379" s="23"/>
      <c r="E379" s="24">
        <f t="shared" si="100"/>
        <v>2845213.2304983023</v>
      </c>
      <c r="F379" s="94" t="str">
        <f t="shared" si="85"/>
        <v/>
      </c>
      <c r="G379" s="1">
        <f t="shared" si="93"/>
        <v>-2878.1114505658588</v>
      </c>
      <c r="H379" s="4">
        <f t="shared" si="94"/>
        <v>118110.18452436736</v>
      </c>
      <c r="I379" s="1">
        <f t="shared" si="95"/>
        <v>4106.3016078506062</v>
      </c>
      <c r="J379" s="3"/>
      <c r="K379" s="10">
        <f t="shared" si="96"/>
        <v>2402446.0669389311</v>
      </c>
      <c r="L379" s="1">
        <f t="shared" si="97"/>
        <v>554.82352142011484</v>
      </c>
      <c r="M379" s="3"/>
      <c r="N379" s="14">
        <f t="shared" si="98"/>
        <v>324656.97903500363</v>
      </c>
      <c r="O379" s="15"/>
      <c r="P379" t="str">
        <f t="shared" si="86"/>
        <v/>
      </c>
      <c r="Q379" s="19">
        <f t="shared" si="87"/>
        <v>0.17428375989207212</v>
      </c>
      <c r="R379" t="str">
        <f t="shared" si="88"/>
        <v/>
      </c>
      <c r="S379" t="str">
        <f t="shared" si="89"/>
        <v/>
      </c>
      <c r="T379" s="47" t="s">
        <v>8</v>
      </c>
      <c r="U379" t="str">
        <f t="shared" si="90"/>
        <v/>
      </c>
      <c r="V379" s="46" t="s">
        <v>8</v>
      </c>
      <c r="W379" t="str">
        <f t="shared" si="91"/>
        <v/>
      </c>
      <c r="X379" s="46" t="s">
        <v>8</v>
      </c>
      <c r="Y379" t="b">
        <f t="shared" si="92"/>
        <v>1</v>
      </c>
      <c r="Z379" s="49"/>
    </row>
    <row r="380" spans="1:26">
      <c r="A380" s="17">
        <v>1</v>
      </c>
      <c r="B380" s="31">
        <f t="shared" si="101"/>
        <v>44237.75</v>
      </c>
      <c r="C380" s="93">
        <f t="shared" si="99"/>
        <v>1728.388222631067</v>
      </c>
      <c r="D380" s="23"/>
      <c r="E380" s="24">
        <f t="shared" si="100"/>
        <v>2846941.6187209333</v>
      </c>
      <c r="F380" s="94" t="str">
        <f t="shared" si="85"/>
        <v/>
      </c>
      <c r="G380" s="1">
        <f t="shared" si="93"/>
        <v>-2821.3928659866797</v>
      </c>
      <c r="H380" s="4">
        <f t="shared" si="94"/>
        <v>115288.79165838068</v>
      </c>
      <c r="I380" s="1">
        <f t="shared" si="95"/>
        <v>4008.211082392244</v>
      </c>
      <c r="J380" s="3"/>
      <c r="K380" s="10">
        <f t="shared" si="96"/>
        <v>2406454.2780213235</v>
      </c>
      <c r="L380" s="1">
        <f t="shared" si="97"/>
        <v>541.5700062256368</v>
      </c>
      <c r="M380" s="3"/>
      <c r="N380" s="14">
        <f t="shared" si="98"/>
        <v>325198.5490412293</v>
      </c>
      <c r="O380" s="15"/>
      <c r="P380" t="str">
        <f t="shared" si="86"/>
        <v/>
      </c>
      <c r="Q380" s="19">
        <f t="shared" si="87"/>
        <v>0.17428375989207212</v>
      </c>
      <c r="R380" t="str">
        <f t="shared" si="88"/>
        <v/>
      </c>
      <c r="S380" t="str">
        <f t="shared" si="89"/>
        <v/>
      </c>
      <c r="T380" s="47" t="s">
        <v>8</v>
      </c>
      <c r="U380" t="str">
        <f t="shared" si="90"/>
        <v/>
      </c>
      <c r="V380" s="46" t="s">
        <v>8</v>
      </c>
      <c r="W380" t="str">
        <f t="shared" si="91"/>
        <v/>
      </c>
      <c r="X380" s="46" t="s">
        <v>8</v>
      </c>
      <c r="Y380" t="b">
        <f t="shared" si="92"/>
        <v>1</v>
      </c>
      <c r="Z380" s="49"/>
    </row>
    <row r="381" spans="1:26">
      <c r="A381" s="17">
        <v>1</v>
      </c>
      <c r="B381" s="31">
        <f t="shared" si="101"/>
        <v>44238.75</v>
      </c>
      <c r="C381" s="93">
        <f t="shared" si="99"/>
        <v>1675.547149353195</v>
      </c>
      <c r="D381" s="23"/>
      <c r="E381" s="24">
        <f t="shared" si="100"/>
        <v>2848617.1658702865</v>
      </c>
      <c r="F381" s="94" t="str">
        <f t="shared" si="85"/>
        <v/>
      </c>
      <c r="G381" s="1">
        <f t="shared" si="93"/>
        <v>-2765.1110173091874</v>
      </c>
      <c r="H381" s="4">
        <f t="shared" si="94"/>
        <v>112523.68064107149</v>
      </c>
      <c r="I381" s="1">
        <f t="shared" si="95"/>
        <v>3912.0772912040707</v>
      </c>
      <c r="J381" s="3"/>
      <c r="K381" s="10">
        <f t="shared" si="96"/>
        <v>2410366.3553125276</v>
      </c>
      <c r="L381" s="1">
        <f t="shared" si="97"/>
        <v>528.58087545830199</v>
      </c>
      <c r="M381" s="3"/>
      <c r="N381" s="14">
        <f t="shared" si="98"/>
        <v>325727.12991668761</v>
      </c>
      <c r="O381" s="15"/>
      <c r="P381" t="str">
        <f t="shared" si="86"/>
        <v/>
      </c>
      <c r="Q381" s="19">
        <f t="shared" si="87"/>
        <v>0.17428375989207212</v>
      </c>
      <c r="R381" t="str">
        <f t="shared" si="88"/>
        <v/>
      </c>
      <c r="S381" t="str">
        <f t="shared" si="89"/>
        <v/>
      </c>
      <c r="T381" s="47" t="s">
        <v>8</v>
      </c>
      <c r="U381" t="str">
        <f t="shared" si="90"/>
        <v/>
      </c>
      <c r="V381" s="46" t="s">
        <v>8</v>
      </c>
      <c r="W381" t="str">
        <f t="shared" si="91"/>
        <v/>
      </c>
      <c r="X381" s="46" t="s">
        <v>8</v>
      </c>
      <c r="Y381" t="b">
        <f t="shared" si="92"/>
        <v>1</v>
      </c>
      <c r="Z381" s="49"/>
    </row>
    <row r="382" spans="1:26">
      <c r="A382" s="17">
        <v>1</v>
      </c>
      <c r="B382" s="31">
        <f t="shared" si="101"/>
        <v>44239.75</v>
      </c>
      <c r="C382" s="93">
        <f t="shared" si="99"/>
        <v>1624.4286514474079</v>
      </c>
      <c r="D382" s="23"/>
      <c r="E382" s="24">
        <f t="shared" si="100"/>
        <v>2850241.5945217339</v>
      </c>
      <c r="F382" s="94" t="str">
        <f t="shared" si="85"/>
        <v/>
      </c>
      <c r="G382" s="1">
        <f t="shared" si="93"/>
        <v>-2709.3087843032235</v>
      </c>
      <c r="H382" s="4">
        <f t="shared" si="94"/>
        <v>109814.37185676827</v>
      </c>
      <c r="I382" s="1">
        <f t="shared" si="95"/>
        <v>3817.8835596308818</v>
      </c>
      <c r="J382" s="3"/>
      <c r="K382" s="10">
        <f t="shared" si="96"/>
        <v>2414184.2388721583</v>
      </c>
      <c r="L382" s="1">
        <f t="shared" si="97"/>
        <v>515.85387611971885</v>
      </c>
      <c r="M382" s="3"/>
      <c r="N382" s="14">
        <f t="shared" si="98"/>
        <v>326242.98379280732</v>
      </c>
      <c r="O382" s="15"/>
      <c r="P382" t="str">
        <f t="shared" si="86"/>
        <v/>
      </c>
      <c r="Q382" s="19">
        <f t="shared" si="87"/>
        <v>0.17428375989207212</v>
      </c>
      <c r="R382" t="str">
        <f t="shared" si="88"/>
        <v/>
      </c>
      <c r="S382" t="str">
        <f t="shared" si="89"/>
        <v/>
      </c>
      <c r="T382" s="47" t="s">
        <v>8</v>
      </c>
      <c r="U382" t="str">
        <f t="shared" si="90"/>
        <v/>
      </c>
      <c r="V382" s="46" t="s">
        <v>8</v>
      </c>
      <c r="W382" t="str">
        <f t="shared" si="91"/>
        <v/>
      </c>
      <c r="X382" s="46" t="s">
        <v>8</v>
      </c>
      <c r="Y382" t="b">
        <f t="shared" si="92"/>
        <v>1</v>
      </c>
      <c r="Z382" s="49"/>
    </row>
    <row r="383" spans="1:26">
      <c r="A383" s="17">
        <v>1</v>
      </c>
      <c r="B383" s="31">
        <f t="shared" si="101"/>
        <v>44240.75</v>
      </c>
      <c r="C383" s="93">
        <f t="shared" si="99"/>
        <v>1574.973063133657</v>
      </c>
      <c r="D383" s="23"/>
      <c r="E383" s="24">
        <f t="shared" si="100"/>
        <v>2851816.5675848676</v>
      </c>
      <c r="F383" s="94" t="str">
        <f t="shared" si="85"/>
        <v/>
      </c>
      <c r="G383" s="1">
        <f t="shared" si="93"/>
        <v>-2654.0253584351381</v>
      </c>
      <c r="H383" s="4">
        <f t="shared" si="94"/>
        <v>107160.34649833312</v>
      </c>
      <c r="I383" s="1">
        <f t="shared" si="95"/>
        <v>3725.6118504594333</v>
      </c>
      <c r="J383" s="3"/>
      <c r="K383" s="10">
        <f t="shared" si="96"/>
        <v>2417909.8507226179</v>
      </c>
      <c r="L383" s="1">
        <f t="shared" si="97"/>
        <v>503.38657110927346</v>
      </c>
      <c r="M383" s="3"/>
      <c r="N383" s="14">
        <f t="shared" si="98"/>
        <v>326746.37036391662</v>
      </c>
      <c r="O383" s="15"/>
      <c r="P383" t="str">
        <f t="shared" si="86"/>
        <v/>
      </c>
      <c r="Q383" s="19">
        <f t="shared" si="87"/>
        <v>0.17428375989207212</v>
      </c>
      <c r="R383" t="str">
        <f t="shared" si="88"/>
        <v/>
      </c>
      <c r="S383" t="str">
        <f t="shared" si="89"/>
        <v/>
      </c>
      <c r="T383" s="47" t="s">
        <v>8</v>
      </c>
      <c r="U383" t="str">
        <f t="shared" si="90"/>
        <v/>
      </c>
      <c r="V383" s="46" t="s">
        <v>8</v>
      </c>
      <c r="W383" t="str">
        <f t="shared" si="91"/>
        <v/>
      </c>
      <c r="X383" s="46" t="s">
        <v>8</v>
      </c>
      <c r="Y383" t="b">
        <f t="shared" si="92"/>
        <v>1</v>
      </c>
      <c r="Z383" s="49"/>
    </row>
    <row r="384" spans="1:26">
      <c r="A384" s="17">
        <v>1</v>
      </c>
      <c r="B384" s="31">
        <f t="shared" si="101"/>
        <v>44241.75</v>
      </c>
      <c r="C384" s="93">
        <f t="shared" si="99"/>
        <v>1527.122800395824</v>
      </c>
      <c r="D384" s="23"/>
      <c r="E384" s="24">
        <f t="shared" si="100"/>
        <v>2853343.6903852634</v>
      </c>
      <c r="F384" s="94" t="str">
        <f t="shared" si="85"/>
        <v/>
      </c>
      <c r="G384" s="1">
        <f t="shared" si="93"/>
        <v>-2599.2964405032249</v>
      </c>
      <c r="H384" s="4">
        <f t="shared" si="94"/>
        <v>104561.0500578299</v>
      </c>
      <c r="I384" s="1">
        <f t="shared" si="95"/>
        <v>3635.2428852774619</v>
      </c>
      <c r="J384" s="3"/>
      <c r="K384" s="10">
        <f t="shared" si="96"/>
        <v>2421545.0936078955</v>
      </c>
      <c r="L384" s="1">
        <f t="shared" si="97"/>
        <v>491.17635562157147</v>
      </c>
      <c r="M384" s="3"/>
      <c r="N384" s="14">
        <f t="shared" si="98"/>
        <v>327237.54671953816</v>
      </c>
      <c r="O384" s="15"/>
      <c r="P384" t="str">
        <f t="shared" si="86"/>
        <v/>
      </c>
      <c r="Q384" s="19">
        <f t="shared" si="87"/>
        <v>0.17428375989207212</v>
      </c>
      <c r="R384" t="str">
        <f t="shared" si="88"/>
        <v/>
      </c>
      <c r="S384" t="str">
        <f t="shared" si="89"/>
        <v/>
      </c>
      <c r="T384" s="47" t="s">
        <v>8</v>
      </c>
      <c r="U384" t="str">
        <f t="shared" si="90"/>
        <v/>
      </c>
      <c r="V384" s="46" t="s">
        <v>8</v>
      </c>
      <c r="W384" t="str">
        <f t="shared" si="91"/>
        <v/>
      </c>
      <c r="X384" s="46" t="s">
        <v>8</v>
      </c>
      <c r="Y384" t="b">
        <f t="shared" si="92"/>
        <v>1</v>
      </c>
      <c r="Z384" s="49"/>
    </row>
    <row r="385" spans="1:26">
      <c r="A385" s="17">
        <v>1</v>
      </c>
      <c r="B385" s="31">
        <f t="shared" si="101"/>
        <v>44242.75</v>
      </c>
      <c r="C385" s="93">
        <f t="shared" si="99"/>
        <v>1480.8223007186316</v>
      </c>
      <c r="D385" s="23"/>
      <c r="E385" s="24">
        <f t="shared" si="100"/>
        <v>2854824.512685982</v>
      </c>
      <c r="F385" s="94" t="str">
        <f t="shared" si="85"/>
        <v/>
      </c>
      <c r="G385" s="1">
        <f t="shared" si="93"/>
        <v>-2545.1544311399998</v>
      </c>
      <c r="H385" s="4">
        <f t="shared" si="94"/>
        <v>102015.89562668989</v>
      </c>
      <c r="I385" s="1">
        <f t="shared" si="95"/>
        <v>3546.7562592095624</v>
      </c>
      <c r="J385" s="3"/>
      <c r="K385" s="10">
        <f t="shared" si="96"/>
        <v>2425091.849867105</v>
      </c>
      <c r="L385" s="1">
        <f t="shared" si="97"/>
        <v>479.22047264899197</v>
      </c>
      <c r="M385" s="3"/>
      <c r="N385" s="14">
        <f t="shared" si="98"/>
        <v>327716.76719218714</v>
      </c>
      <c r="O385" s="15"/>
      <c r="P385" t="str">
        <f t="shared" si="86"/>
        <v/>
      </c>
      <c r="Q385" s="19">
        <f t="shared" si="87"/>
        <v>0.17428375989207212</v>
      </c>
      <c r="R385" t="str">
        <f t="shared" si="88"/>
        <v/>
      </c>
      <c r="S385" t="str">
        <f t="shared" si="89"/>
        <v/>
      </c>
      <c r="T385" s="47" t="s">
        <v>8</v>
      </c>
      <c r="U385" t="str">
        <f t="shared" si="90"/>
        <v/>
      </c>
      <c r="V385" s="46" t="s">
        <v>8</v>
      </c>
      <c r="W385" t="str">
        <f t="shared" si="91"/>
        <v/>
      </c>
      <c r="X385" s="46" t="s">
        <v>8</v>
      </c>
      <c r="Y385" t="b">
        <f t="shared" si="92"/>
        <v>1</v>
      </c>
      <c r="Z385" s="49"/>
    </row>
    <row r="386" spans="1:26">
      <c r="A386" s="17">
        <v>1</v>
      </c>
      <c r="B386" s="31">
        <f t="shared" si="101"/>
        <v>44243.75</v>
      </c>
      <c r="C386" s="93">
        <f t="shared" si="99"/>
        <v>1436.0179627430625</v>
      </c>
      <c r="D386" s="23"/>
      <c r="E386" s="24">
        <f t="shared" si="100"/>
        <v>2856260.5306487251</v>
      </c>
      <c r="F386" s="94" t="str">
        <f t="shared" si="85"/>
        <v/>
      </c>
      <c r="G386" s="1">
        <f t="shared" si="93"/>
        <v>-2491.6286141583278</v>
      </c>
      <c r="H386" s="4">
        <f t="shared" si="94"/>
        <v>99524.267012531564</v>
      </c>
      <c r="I386" s="1">
        <f t="shared" si="95"/>
        <v>3460.1305492787305</v>
      </c>
      <c r="J386" s="3"/>
      <c r="K386" s="10">
        <f t="shared" si="96"/>
        <v>2428551.9804163836</v>
      </c>
      <c r="L386" s="1">
        <f t="shared" si="97"/>
        <v>467.51602762297279</v>
      </c>
      <c r="M386" s="3"/>
      <c r="N386" s="14">
        <f t="shared" si="98"/>
        <v>328184.28321981011</v>
      </c>
      <c r="O386" s="15"/>
      <c r="P386" t="str">
        <f t="shared" si="86"/>
        <v/>
      </c>
      <c r="Q386" s="19">
        <f t="shared" si="87"/>
        <v>0.17428375989207212</v>
      </c>
      <c r="R386" t="str">
        <f t="shared" si="88"/>
        <v/>
      </c>
      <c r="S386" t="str">
        <f t="shared" si="89"/>
        <v/>
      </c>
      <c r="T386" s="47" t="s">
        <v>8</v>
      </c>
      <c r="U386" t="str">
        <f t="shared" si="90"/>
        <v/>
      </c>
      <c r="V386" s="46" t="s">
        <v>8</v>
      </c>
      <c r="W386" t="str">
        <f t="shared" si="91"/>
        <v/>
      </c>
      <c r="X386" s="46" t="s">
        <v>8</v>
      </c>
      <c r="Y386" t="b">
        <f t="shared" si="92"/>
        <v>1</v>
      </c>
      <c r="Z386" s="49"/>
    </row>
    <row r="387" spans="1:26">
      <c r="A387" s="17">
        <v>1</v>
      </c>
      <c r="B387" s="31">
        <f t="shared" si="101"/>
        <v>44244.75</v>
      </c>
      <c r="C387" s="93">
        <f t="shared" si="99"/>
        <v>1392.6580861117691</v>
      </c>
      <c r="D387" s="23"/>
      <c r="E387" s="24">
        <f t="shared" si="100"/>
        <v>2857653.1887348369</v>
      </c>
      <c r="F387" s="94" t="str">
        <f t="shared" si="85"/>
        <v/>
      </c>
      <c r="G387" s="1">
        <f t="shared" si="93"/>
        <v>-2438.7453327576695</v>
      </c>
      <c r="H387" s="4">
        <f t="shared" si="94"/>
        <v>97085.521679773898</v>
      </c>
      <c r="I387" s="1">
        <f t="shared" si="95"/>
        <v>3375.3434166417906</v>
      </c>
      <c r="J387" s="3"/>
      <c r="K387" s="10">
        <f t="shared" si="96"/>
        <v>2431927.3238330255</v>
      </c>
      <c r="L387" s="1">
        <f t="shared" si="97"/>
        <v>456.06000222756472</v>
      </c>
      <c r="M387" s="3"/>
      <c r="N387" s="14">
        <f t="shared" si="98"/>
        <v>328640.34322203766</v>
      </c>
      <c r="O387" s="15"/>
      <c r="P387" t="str">
        <f t="shared" si="86"/>
        <v/>
      </c>
      <c r="Q387" s="19">
        <f t="shared" si="87"/>
        <v>0.17428375989207212</v>
      </c>
      <c r="R387" t="str">
        <f t="shared" si="88"/>
        <v/>
      </c>
      <c r="S387" t="str">
        <f t="shared" si="89"/>
        <v/>
      </c>
      <c r="T387" s="47" t="s">
        <v>8</v>
      </c>
      <c r="U387" t="str">
        <f t="shared" si="90"/>
        <v/>
      </c>
      <c r="V387" s="46" t="s">
        <v>8</v>
      </c>
      <c r="W387" t="str">
        <f t="shared" si="91"/>
        <v/>
      </c>
      <c r="X387" s="46" t="s">
        <v>8</v>
      </c>
      <c r="Y387" t="b">
        <f t="shared" si="92"/>
        <v>1</v>
      </c>
      <c r="Z387" s="49"/>
    </row>
    <row r="388" spans="1:26">
      <c r="A388" s="17">
        <v>1</v>
      </c>
      <c r="B388" s="31">
        <f t="shared" si="101"/>
        <v>44245.75</v>
      </c>
      <c r="C388" s="93">
        <f t="shared" si="99"/>
        <v>1350.6928117233329</v>
      </c>
      <c r="D388" s="23"/>
      <c r="E388" s="24">
        <f t="shared" si="100"/>
        <v>2859003.8815465602</v>
      </c>
      <c r="F388" s="94" t="str">
        <f t="shared" si="85"/>
        <v/>
      </c>
      <c r="G388" s="1">
        <f t="shared" si="93"/>
        <v>-2386.5281586407773</v>
      </c>
      <c r="H388" s="4">
        <f t="shared" si="94"/>
        <v>94698.993521133118</v>
      </c>
      <c r="I388" s="1">
        <f t="shared" si="95"/>
        <v>3292.3717029451991</v>
      </c>
      <c r="J388" s="3"/>
      <c r="K388" s="10">
        <f t="shared" si="96"/>
        <v>2435219.6955359709</v>
      </c>
      <c r="L388" s="1">
        <f t="shared" si="97"/>
        <v>444.84926741855963</v>
      </c>
      <c r="M388" s="3"/>
      <c r="N388" s="14">
        <f t="shared" si="98"/>
        <v>329085.19248945621</v>
      </c>
      <c r="O388" s="15"/>
      <c r="P388" t="str">
        <f t="shared" si="86"/>
        <v/>
      </c>
      <c r="Q388" s="19">
        <f t="shared" si="87"/>
        <v>0.17428375989207212</v>
      </c>
      <c r="R388" t="str">
        <f t="shared" si="88"/>
        <v/>
      </c>
      <c r="S388" t="str">
        <f t="shared" si="89"/>
        <v/>
      </c>
      <c r="T388" s="47" t="s">
        <v>8</v>
      </c>
      <c r="U388" t="str">
        <f t="shared" si="90"/>
        <v/>
      </c>
      <c r="V388" s="46" t="s">
        <v>8</v>
      </c>
      <c r="W388" t="str">
        <f t="shared" si="91"/>
        <v/>
      </c>
      <c r="X388" s="46" t="s">
        <v>8</v>
      </c>
      <c r="Y388" t="b">
        <f t="shared" si="92"/>
        <v>1</v>
      </c>
      <c r="Z388" s="49"/>
    </row>
    <row r="389" spans="1:26">
      <c r="A389" s="17">
        <v>1</v>
      </c>
      <c r="B389" s="31">
        <f t="shared" si="101"/>
        <v>44246.75</v>
      </c>
      <c r="C389" s="93">
        <f t="shared" si="99"/>
        <v>1310.0740626053885</v>
      </c>
      <c r="D389" s="23"/>
      <c r="E389" s="24">
        <f t="shared" si="100"/>
        <v>2860313.9556091656</v>
      </c>
      <c r="F389" s="94" t="str">
        <f t="shared" si="85"/>
        <v/>
      </c>
      <c r="G389" s="1">
        <f t="shared" si="93"/>
        <v>-2334.9980541202485</v>
      </c>
      <c r="H389" s="4">
        <f t="shared" si="94"/>
        <v>92363.995467012865</v>
      </c>
      <c r="I389" s="1">
        <f t="shared" si="95"/>
        <v>3211.1915210449342</v>
      </c>
      <c r="J389" s="3"/>
      <c r="K389" s="10">
        <f t="shared" si="96"/>
        <v>2438430.8870570157</v>
      </c>
      <c r="L389" s="1">
        <f t="shared" si="97"/>
        <v>433.88059568112084</v>
      </c>
      <c r="M389" s="3"/>
      <c r="N389" s="14">
        <f t="shared" si="98"/>
        <v>329519.07308513735</v>
      </c>
      <c r="O389" s="15"/>
      <c r="P389" t="str">
        <f t="shared" si="86"/>
        <v/>
      </c>
      <c r="Q389" s="19">
        <f t="shared" si="87"/>
        <v>0.17428375989207212</v>
      </c>
      <c r="R389" t="str">
        <f t="shared" si="88"/>
        <v/>
      </c>
      <c r="S389" t="str">
        <f t="shared" si="89"/>
        <v/>
      </c>
      <c r="T389" s="47" t="s">
        <v>8</v>
      </c>
      <c r="U389" t="str">
        <f t="shared" si="90"/>
        <v/>
      </c>
      <c r="V389" s="46" t="s">
        <v>8</v>
      </c>
      <c r="W389" t="str">
        <f t="shared" si="91"/>
        <v/>
      </c>
      <c r="X389" s="46" t="s">
        <v>8</v>
      </c>
      <c r="Y389" t="b">
        <f t="shared" si="92"/>
        <v>1</v>
      </c>
      <c r="Z389" s="49"/>
    </row>
    <row r="390" spans="1:26">
      <c r="A390" s="17">
        <v>1</v>
      </c>
      <c r="B390" s="31">
        <f t="shared" si="101"/>
        <v>44247.75</v>
      </c>
      <c r="C390" s="93">
        <f t="shared" si="99"/>
        <v>1270.7554855700582</v>
      </c>
      <c r="D390" s="23"/>
      <c r="E390" s="24">
        <f t="shared" si="100"/>
        <v>2861584.7110947357</v>
      </c>
      <c r="F390" s="94" t="str">
        <f t="shared" si="85"/>
        <v/>
      </c>
      <c r="G390" s="1">
        <f t="shared" si="93"/>
        <v>-2284.1735273193044</v>
      </c>
      <c r="H390" s="4">
        <f t="shared" si="94"/>
        <v>90079.82193969356</v>
      </c>
      <c r="I390" s="1">
        <f t="shared" si="95"/>
        <v>3131.7783403305652</v>
      </c>
      <c r="J390" s="3"/>
      <c r="K390" s="10">
        <f t="shared" si="96"/>
        <v>2441562.665397346</v>
      </c>
      <c r="L390" s="1">
        <f t="shared" si="97"/>
        <v>423.15067255835709</v>
      </c>
      <c r="M390" s="3"/>
      <c r="N390" s="14">
        <f t="shared" si="98"/>
        <v>329942.2237576957</v>
      </c>
      <c r="O390" s="15"/>
      <c r="P390" t="str">
        <f t="shared" si="86"/>
        <v/>
      </c>
      <c r="Q390" s="19">
        <f t="shared" si="87"/>
        <v>0.17428375989207212</v>
      </c>
      <c r="R390" t="str">
        <f t="shared" si="88"/>
        <v/>
      </c>
      <c r="S390" t="str">
        <f t="shared" si="89"/>
        <v/>
      </c>
      <c r="T390" s="47" t="s">
        <v>8</v>
      </c>
      <c r="U390" t="str">
        <f t="shared" si="90"/>
        <v/>
      </c>
      <c r="V390" s="46" t="s">
        <v>8</v>
      </c>
      <c r="W390" t="str">
        <f t="shared" si="91"/>
        <v/>
      </c>
      <c r="X390" s="46" t="s">
        <v>8</v>
      </c>
      <c r="Y390" t="b">
        <f t="shared" si="92"/>
        <v>1</v>
      </c>
      <c r="Z390" s="49"/>
    </row>
    <row r="391" spans="1:26">
      <c r="A391" s="17">
        <v>1</v>
      </c>
      <c r="B391" s="31">
        <f t="shared" si="101"/>
        <v>44248.75</v>
      </c>
      <c r="C391" s="93">
        <f t="shared" si="99"/>
        <v>1232.692393779289</v>
      </c>
      <c r="D391" s="23"/>
      <c r="E391" s="24">
        <f t="shared" si="100"/>
        <v>2862817.4034885149</v>
      </c>
      <c r="F391" s="94" t="str">
        <f t="shared" si="85"/>
        <v/>
      </c>
      <c r="G391" s="1">
        <f t="shared" si="93"/>
        <v>-2234.0707805920911</v>
      </c>
      <c r="H391" s="4">
        <f t="shared" si="94"/>
        <v>87845.751159101463</v>
      </c>
      <c r="I391" s="1">
        <f t="shared" si="95"/>
        <v>3054.1070668892407</v>
      </c>
      <c r="J391" s="3"/>
      <c r="K391" s="10">
        <f t="shared" si="96"/>
        <v>2444616.7724642353</v>
      </c>
      <c r="L391" s="1">
        <f t="shared" si="97"/>
        <v>412.65610748269108</v>
      </c>
      <c r="M391" s="3"/>
      <c r="N391" s="14">
        <f t="shared" si="98"/>
        <v>330354.87986517837</v>
      </c>
      <c r="O391" s="15"/>
      <c r="P391" t="str">
        <f t="shared" si="86"/>
        <v/>
      </c>
      <c r="Q391" s="19">
        <f t="shared" si="87"/>
        <v>0.17428375989207212</v>
      </c>
      <c r="R391" t="str">
        <f t="shared" si="88"/>
        <v/>
      </c>
      <c r="S391" t="str">
        <f t="shared" si="89"/>
        <v/>
      </c>
      <c r="T391" s="47" t="s">
        <v>8</v>
      </c>
      <c r="U391" t="str">
        <f t="shared" si="90"/>
        <v/>
      </c>
      <c r="V391" s="46" t="s">
        <v>8</v>
      </c>
      <c r="W391" t="str">
        <f t="shared" si="91"/>
        <v/>
      </c>
      <c r="X391" s="46" t="s">
        <v>8</v>
      </c>
      <c r="Y391" t="b">
        <f t="shared" si="92"/>
        <v>1</v>
      </c>
      <c r="Z391" s="49"/>
    </row>
    <row r="392" spans="1:26">
      <c r="A392" s="17">
        <v>1</v>
      </c>
      <c r="B392" s="31">
        <f t="shared" si="101"/>
        <v>44249.75</v>
      </c>
      <c r="C392" s="93">
        <f t="shared" si="99"/>
        <v>1195.8417103751563</v>
      </c>
      <c r="D392" s="23"/>
      <c r="E392" s="24">
        <f t="shared" si="100"/>
        <v>2864013.2451988901</v>
      </c>
      <c r="F392" s="94" t="str">
        <f t="shared" si="85"/>
        <v/>
      </c>
      <c r="G392" s="1">
        <f t="shared" si="93"/>
        <v>-2184.703852306216</v>
      </c>
      <c r="H392" s="4">
        <f t="shared" si="94"/>
        <v>85661.047306795241</v>
      </c>
      <c r="I392" s="1">
        <f t="shared" si="95"/>
        <v>2978.1521187403655</v>
      </c>
      <c r="J392" s="3"/>
      <c r="K392" s="10">
        <f t="shared" si="96"/>
        <v>2447594.9245829755</v>
      </c>
      <c r="L392" s="1">
        <f t="shared" si="97"/>
        <v>402.3934439412032</v>
      </c>
      <c r="M392" s="3"/>
      <c r="N392" s="14">
        <f t="shared" si="98"/>
        <v>330757.27330911957</v>
      </c>
      <c r="O392" s="15"/>
      <c r="P392" t="str">
        <f t="shared" si="86"/>
        <v/>
      </c>
      <c r="Q392" s="19">
        <f t="shared" si="87"/>
        <v>0.17428375989207212</v>
      </c>
      <c r="R392" t="str">
        <f t="shared" si="88"/>
        <v/>
      </c>
      <c r="S392" t="str">
        <f t="shared" si="89"/>
        <v/>
      </c>
      <c r="T392" s="47" t="s">
        <v>8</v>
      </c>
      <c r="U392" t="str">
        <f t="shared" si="90"/>
        <v/>
      </c>
      <c r="V392" s="46" t="s">
        <v>8</v>
      </c>
      <c r="W392" t="str">
        <f t="shared" si="91"/>
        <v/>
      </c>
      <c r="X392" s="46" t="s">
        <v>8</v>
      </c>
      <c r="Y392" t="b">
        <f t="shared" si="92"/>
        <v>1</v>
      </c>
      <c r="Z392" s="49"/>
    </row>
    <row r="393" spans="1:26">
      <c r="A393" s="17">
        <v>1</v>
      </c>
      <c r="B393" s="31">
        <f t="shared" si="101"/>
        <v>44250.75</v>
      </c>
      <c r="C393" s="93">
        <f t="shared" si="99"/>
        <v>1160.1619132268243</v>
      </c>
      <c r="D393" s="23"/>
      <c r="E393" s="24">
        <f t="shared" si="100"/>
        <v>2865173.4071121169</v>
      </c>
      <c r="F393" s="94" t="str">
        <f t="shared" si="85"/>
        <v/>
      </c>
      <c r="G393" s="1">
        <f t="shared" si="93"/>
        <v>-2136.0847521448759</v>
      </c>
      <c r="H393" s="4">
        <f t="shared" si="94"/>
        <v>83524.962554650367</v>
      </c>
      <c r="I393" s="1">
        <f t="shared" si="95"/>
        <v>2903.8874963662633</v>
      </c>
      <c r="J393" s="3"/>
      <c r="K393" s="10">
        <f t="shared" si="96"/>
        <v>2450498.8120793416</v>
      </c>
      <c r="L393" s="1">
        <f t="shared" si="97"/>
        <v>392.35916900539257</v>
      </c>
      <c r="M393" s="3"/>
      <c r="N393" s="14">
        <f t="shared" si="98"/>
        <v>331149.63247812499</v>
      </c>
      <c r="O393" s="15"/>
      <c r="P393" t="str">
        <f t="shared" si="86"/>
        <v/>
      </c>
      <c r="Q393" s="19">
        <f t="shared" si="87"/>
        <v>0.17428375989207212</v>
      </c>
      <c r="R393" t="str">
        <f t="shared" si="88"/>
        <v/>
      </c>
      <c r="S393" t="str">
        <f t="shared" si="89"/>
        <v/>
      </c>
      <c r="T393" s="47" t="s">
        <v>8</v>
      </c>
      <c r="U393" t="str">
        <f t="shared" si="90"/>
        <v/>
      </c>
      <c r="V393" s="46" t="s">
        <v>8</v>
      </c>
      <c r="W393" t="str">
        <f t="shared" si="91"/>
        <v/>
      </c>
      <c r="X393" s="46" t="s">
        <v>8</v>
      </c>
      <c r="Y393" t="b">
        <f t="shared" si="92"/>
        <v>1</v>
      </c>
      <c r="Z393" s="49"/>
    </row>
    <row r="394" spans="1:26">
      <c r="A394" s="17">
        <v>1</v>
      </c>
      <c r="B394" s="31">
        <f t="shared" si="101"/>
        <v>44251.75</v>
      </c>
      <c r="C394" s="93">
        <f t="shared" si="99"/>
        <v>1125.6129809161648</v>
      </c>
      <c r="D394" s="23"/>
      <c r="E394" s="24">
        <f t="shared" si="100"/>
        <v>2866299.0200930331</v>
      </c>
      <c r="F394" s="94" t="str">
        <f t="shared" si="85"/>
        <v/>
      </c>
      <c r="G394" s="1">
        <f t="shared" si="93"/>
        <v>-2088.2235900972441</v>
      </c>
      <c r="H394" s="4">
        <f t="shared" si="94"/>
        <v>81436.738964553122</v>
      </c>
      <c r="I394" s="1">
        <f t="shared" si="95"/>
        <v>2831.2868487582764</v>
      </c>
      <c r="J394" s="3"/>
      <c r="K394" s="10">
        <f t="shared" si="96"/>
        <v>2453330.0989281</v>
      </c>
      <c r="L394" s="1">
        <f t="shared" si="97"/>
        <v>382.54972225500433</v>
      </c>
      <c r="M394" s="3"/>
      <c r="N394" s="14">
        <f t="shared" si="98"/>
        <v>331532.18220038002</v>
      </c>
      <c r="O394" s="15"/>
      <c r="P394" t="str">
        <f t="shared" si="86"/>
        <v/>
      </c>
      <c r="Q394" s="19">
        <f t="shared" si="87"/>
        <v>0.17428375989207212</v>
      </c>
      <c r="R394" t="str">
        <f t="shared" si="88"/>
        <v/>
      </c>
      <c r="S394" t="str">
        <f t="shared" si="89"/>
        <v/>
      </c>
      <c r="T394" s="47" t="s">
        <v>8</v>
      </c>
      <c r="U394" t="str">
        <f t="shared" si="90"/>
        <v/>
      </c>
      <c r="V394" s="46" t="s">
        <v>8</v>
      </c>
      <c r="W394" t="str">
        <f t="shared" si="91"/>
        <v/>
      </c>
      <c r="X394" s="46" t="s">
        <v>8</v>
      </c>
      <c r="Y394" t="b">
        <f t="shared" si="92"/>
        <v>1</v>
      </c>
      <c r="Z394" s="49"/>
    </row>
    <row r="395" spans="1:26">
      <c r="A395" s="17">
        <v>1</v>
      </c>
      <c r="B395" s="31">
        <f t="shared" si="101"/>
        <v>44252.75</v>
      </c>
      <c r="C395" s="93">
        <f t="shared" si="99"/>
        <v>1092.1563400006853</v>
      </c>
      <c r="D395" s="23"/>
      <c r="E395" s="24">
        <f t="shared" si="100"/>
        <v>2867391.1764330338</v>
      </c>
      <c r="F395" s="94" t="str">
        <f t="shared" si="85"/>
        <v/>
      </c>
      <c r="G395" s="1">
        <f t="shared" si="93"/>
        <v>-2041.128699315303</v>
      </c>
      <c r="H395" s="4">
        <f t="shared" si="94"/>
        <v>79395.610265237818</v>
      </c>
      <c r="I395" s="1">
        <f t="shared" si="95"/>
        <v>2760.3235351915346</v>
      </c>
      <c r="J395" s="3"/>
      <c r="K395" s="10">
        <f t="shared" si="96"/>
        <v>2456090.4224632913</v>
      </c>
      <c r="L395" s="1">
        <f t="shared" si="97"/>
        <v>372.96150412473685</v>
      </c>
      <c r="M395" s="3"/>
      <c r="N395" s="14">
        <f t="shared" si="98"/>
        <v>331905.14370450476</v>
      </c>
      <c r="O395" s="15"/>
      <c r="P395" t="str">
        <f t="shared" si="86"/>
        <v/>
      </c>
      <c r="Q395" s="19">
        <f t="shared" si="87"/>
        <v>0.17428375989207212</v>
      </c>
      <c r="R395" t="str">
        <f t="shared" si="88"/>
        <v/>
      </c>
      <c r="S395" t="str">
        <f t="shared" si="89"/>
        <v/>
      </c>
      <c r="T395" s="47" t="s">
        <v>8</v>
      </c>
      <c r="U395" t="str">
        <f t="shared" si="90"/>
        <v/>
      </c>
      <c r="V395" s="46" t="s">
        <v>8</v>
      </c>
      <c r="W395" t="str">
        <f t="shared" si="91"/>
        <v/>
      </c>
      <c r="X395" s="46" t="s">
        <v>8</v>
      </c>
      <c r="Y395" t="b">
        <f t="shared" si="92"/>
        <v>1</v>
      </c>
      <c r="Z395" s="49"/>
    </row>
    <row r="396" spans="1:26">
      <c r="A396" s="17">
        <v>1</v>
      </c>
      <c r="B396" s="31">
        <f t="shared" si="101"/>
        <v>44253.75</v>
      </c>
      <c r="C396" s="93">
        <f t="shared" si="99"/>
        <v>1059.754813614767</v>
      </c>
      <c r="D396" s="23"/>
      <c r="E396" s="24">
        <f t="shared" si="100"/>
        <v>2868450.9312466485</v>
      </c>
      <c r="F396" s="94" t="str">
        <f t="shared" si="85"/>
        <v/>
      </c>
      <c r="G396" s="1">
        <f t="shared" si="93"/>
        <v>-1994.8067530221397</v>
      </c>
      <c r="H396" s="4">
        <f t="shared" si="94"/>
        <v>77400.803512215673</v>
      </c>
      <c r="I396" s="1">
        <f t="shared" si="95"/>
        <v>2690.9706829352062</v>
      </c>
      <c r="J396" s="3"/>
      <c r="K396" s="10">
        <f t="shared" si="96"/>
        <v>2458781.3931462266</v>
      </c>
      <c r="L396" s="1">
        <f t="shared" si="97"/>
        <v>363.59088370177039</v>
      </c>
      <c r="M396" s="3"/>
      <c r="N396" s="14">
        <f t="shared" si="98"/>
        <v>332268.73458820651</v>
      </c>
      <c r="O396" s="15"/>
      <c r="P396" t="str">
        <f t="shared" si="86"/>
        <v/>
      </c>
      <c r="Q396" s="19">
        <f t="shared" si="87"/>
        <v>0.17428375989207212</v>
      </c>
      <c r="R396" t="str">
        <f t="shared" si="88"/>
        <v/>
      </c>
      <c r="S396" t="str">
        <f t="shared" si="89"/>
        <v/>
      </c>
      <c r="T396" s="47" t="s">
        <v>8</v>
      </c>
      <c r="U396" t="str">
        <f t="shared" si="90"/>
        <v/>
      </c>
      <c r="V396" s="46" t="s">
        <v>8</v>
      </c>
      <c r="W396" t="str">
        <f t="shared" si="91"/>
        <v/>
      </c>
      <c r="X396" s="46" t="s">
        <v>8</v>
      </c>
      <c r="Y396" t="b">
        <f t="shared" si="92"/>
        <v>1</v>
      </c>
      <c r="Z396" s="49"/>
    </row>
    <row r="397" spans="1:26">
      <c r="A397" s="17">
        <v>1</v>
      </c>
      <c r="B397" s="31">
        <f t="shared" si="101"/>
        <v>44254.75</v>
      </c>
      <c r="C397" s="93">
        <f t="shared" si="99"/>
        <v>1028.3725714380853</v>
      </c>
      <c r="D397" s="23"/>
      <c r="E397" s="24">
        <f t="shared" si="100"/>
        <v>2869479.3038180866</v>
      </c>
      <c r="F397" s="94" t="str">
        <f t="shared" si="85"/>
        <v/>
      </c>
      <c r="G397" s="1">
        <f t="shared" si="93"/>
        <v>-1949.2628756619506</v>
      </c>
      <c r="H397" s="4">
        <f t="shared" si="94"/>
        <v>75451.54063655372</v>
      </c>
      <c r="I397" s="1">
        <f t="shared" si="95"/>
        <v>2623.2012410984375</v>
      </c>
      <c r="J397" s="3"/>
      <c r="K397" s="10">
        <f t="shared" si="96"/>
        <v>2461404.594387325</v>
      </c>
      <c r="L397" s="1">
        <f t="shared" si="97"/>
        <v>354.43420600116838</v>
      </c>
      <c r="M397" s="3"/>
      <c r="N397" s="14">
        <f t="shared" si="98"/>
        <v>332623.16879420768</v>
      </c>
      <c r="O397" s="15"/>
      <c r="P397" t="str">
        <f t="shared" si="86"/>
        <v/>
      </c>
      <c r="Q397" s="19">
        <f t="shared" si="87"/>
        <v>0.17428375989207212</v>
      </c>
      <c r="R397" t="str">
        <f t="shared" si="88"/>
        <v/>
      </c>
      <c r="S397" t="str">
        <f t="shared" si="89"/>
        <v/>
      </c>
      <c r="T397" s="47" t="s">
        <v>8</v>
      </c>
      <c r="U397" t="str">
        <f t="shared" si="90"/>
        <v/>
      </c>
      <c r="V397" s="46" t="s">
        <v>8</v>
      </c>
      <c r="W397" t="str">
        <f t="shared" si="91"/>
        <v/>
      </c>
      <c r="X397" s="46" t="s">
        <v>8</v>
      </c>
      <c r="Y397" t="b">
        <f t="shared" si="92"/>
        <v>1</v>
      </c>
      <c r="Z397" s="49"/>
    </row>
    <row r="398" spans="1:26">
      <c r="A398" s="17">
        <v>1</v>
      </c>
      <c r="B398" s="31">
        <f t="shared" si="101"/>
        <v>44255.75</v>
      </c>
      <c r="C398" s="93">
        <f t="shared" si="99"/>
        <v>997.97508106473833</v>
      </c>
      <c r="D398" s="23"/>
      <c r="E398" s="24">
        <f t="shared" si="100"/>
        <v>2870477.2788991514</v>
      </c>
      <c r="F398" s="94" t="str">
        <f t="shared" si="85"/>
        <v/>
      </c>
      <c r="G398" s="1">
        <f t="shared" si="93"/>
        <v>-1904.5007484854104</v>
      </c>
      <c r="H398" s="4">
        <f t="shared" si="94"/>
        <v>73547.039888068306</v>
      </c>
      <c r="I398" s="1">
        <f t="shared" si="95"/>
        <v>2556.9880308054258</v>
      </c>
      <c r="J398" s="3"/>
      <c r="K398" s="10">
        <f t="shared" si="96"/>
        <v>2463961.5824181302</v>
      </c>
      <c r="L398" s="1">
        <f t="shared" si="97"/>
        <v>345.48779874529015</v>
      </c>
      <c r="M398" s="3"/>
      <c r="N398" s="14">
        <f t="shared" si="98"/>
        <v>332968.65659295296</v>
      </c>
      <c r="O398" s="15"/>
      <c r="P398" t="str">
        <f t="shared" si="86"/>
        <v/>
      </c>
      <c r="Q398" s="19">
        <f t="shared" si="87"/>
        <v>0.17428375989207212</v>
      </c>
      <c r="R398" t="str">
        <f t="shared" si="88"/>
        <v/>
      </c>
      <c r="S398" t="str">
        <f t="shared" si="89"/>
        <v/>
      </c>
      <c r="T398" s="47" t="s">
        <v>8</v>
      </c>
      <c r="U398" t="str">
        <f t="shared" si="90"/>
        <v/>
      </c>
      <c r="V398" s="46" t="s">
        <v>8</v>
      </c>
      <c r="W398" t="str">
        <f t="shared" si="91"/>
        <v/>
      </c>
      <c r="X398" s="46" t="s">
        <v>8</v>
      </c>
      <c r="Y398" t="b">
        <f t="shared" si="92"/>
        <v>1</v>
      </c>
      <c r="Z398" s="49"/>
    </row>
    <row r="399" spans="1:26">
      <c r="A399" s="17">
        <v>1</v>
      </c>
      <c r="B399" s="31">
        <f t="shared" si="101"/>
        <v>44256.75</v>
      </c>
      <c r="C399" s="93">
        <f t="shared" si="99"/>
        <v>968.52906079264358</v>
      </c>
      <c r="D399" s="23"/>
      <c r="E399" s="24">
        <f t="shared" si="100"/>
        <v>2871445.807959944</v>
      </c>
      <c r="F399" s="94" t="str">
        <f t="shared" si="85"/>
        <v/>
      </c>
      <c r="G399" s="1">
        <f t="shared" si="93"/>
        <v>-1860.5227097661154</v>
      </c>
      <c r="H399" s="4">
        <f t="shared" si="94"/>
        <v>71686.517178302194</v>
      </c>
      <c r="I399" s="1">
        <f t="shared" si="95"/>
        <v>2492.3037918863088</v>
      </c>
      <c r="J399" s="3"/>
      <c r="K399" s="10">
        <f t="shared" si="96"/>
        <v>2466453.8862100164</v>
      </c>
      <c r="L399" s="1">
        <f t="shared" si="97"/>
        <v>336.74797867243637</v>
      </c>
      <c r="M399" s="3"/>
      <c r="N399" s="14">
        <f t="shared" si="98"/>
        <v>333305.4045716254</v>
      </c>
      <c r="O399" s="15"/>
      <c r="P399" t="str">
        <f t="shared" si="86"/>
        <v/>
      </c>
      <c r="Q399" s="19">
        <f t="shared" si="87"/>
        <v>0.17428375989207212</v>
      </c>
      <c r="R399" t="str">
        <f t="shared" si="88"/>
        <v/>
      </c>
      <c r="S399" t="str">
        <f t="shared" si="89"/>
        <v/>
      </c>
      <c r="T399" s="47" t="s">
        <v>8</v>
      </c>
      <c r="U399" t="str">
        <f t="shared" si="90"/>
        <v/>
      </c>
      <c r="V399" s="46" t="s">
        <v>8</v>
      </c>
      <c r="W399" t="str">
        <f t="shared" si="91"/>
        <v/>
      </c>
      <c r="X399" s="46" t="s">
        <v>8</v>
      </c>
      <c r="Y399" t="b">
        <f t="shared" si="92"/>
        <v>1</v>
      </c>
      <c r="Z399" s="49"/>
    </row>
    <row r="400" spans="1:26">
      <c r="A400" s="71">
        <v>1</v>
      </c>
      <c r="B400" s="31">
        <f t="shared" si="101"/>
        <v>44257.75</v>
      </c>
      <c r="C400" s="93">
        <f t="shared" si="99"/>
        <v>940.00243381829932</v>
      </c>
      <c r="D400" s="72"/>
      <c r="E400" s="24">
        <f t="shared" si="100"/>
        <v>2872385.8103937623</v>
      </c>
      <c r="F400" s="94" t="str">
        <f t="shared" si="85"/>
        <v/>
      </c>
      <c r="G400" s="1">
        <f t="shared" si="93"/>
        <v>-1817.3298498445151</v>
      </c>
      <c r="H400" s="4">
        <f t="shared" si="94"/>
        <v>69869.187328457672</v>
      </c>
      <c r="I400" s="1">
        <f t="shared" si="95"/>
        <v>2429.1212262636818</v>
      </c>
      <c r="J400" s="73"/>
      <c r="K400" s="10">
        <f t="shared" si="96"/>
        <v>2468883.0074362801</v>
      </c>
      <c r="L400" s="1">
        <f t="shared" si="97"/>
        <v>328.21105739902487</v>
      </c>
      <c r="M400" s="73"/>
      <c r="N400" s="14">
        <f t="shared" si="98"/>
        <v>333633.61562902445</v>
      </c>
      <c r="O400" s="74"/>
      <c r="P400" t="str">
        <f t="shared" si="86"/>
        <v/>
      </c>
      <c r="Q400" s="19">
        <f t="shared" si="87"/>
        <v>0.17428375989207212</v>
      </c>
      <c r="R400" t="str">
        <f t="shared" si="88"/>
        <v/>
      </c>
      <c r="S400" t="str">
        <f t="shared" si="89"/>
        <v/>
      </c>
      <c r="T400" s="75" t="s">
        <v>8</v>
      </c>
      <c r="U400" t="str">
        <f t="shared" si="90"/>
        <v/>
      </c>
      <c r="V400" s="76" t="s">
        <v>8</v>
      </c>
      <c r="W400" t="str">
        <f t="shared" si="91"/>
        <v/>
      </c>
      <c r="X400" s="76" t="s">
        <v>8</v>
      </c>
      <c r="Y400" t="b">
        <f t="shared" si="92"/>
        <v>1</v>
      </c>
      <c r="Z400" s="77"/>
    </row>
    <row r="401" spans="1:27">
      <c r="A401" s="78"/>
      <c r="B401" s="79"/>
      <c r="C401" s="80"/>
      <c r="D401" s="80"/>
      <c r="E401" s="81"/>
      <c r="F401" s="82"/>
      <c r="G401" s="83"/>
      <c r="H401" s="84"/>
      <c r="I401" s="83"/>
      <c r="J401" s="83"/>
      <c r="K401" s="84"/>
      <c r="L401" s="83"/>
      <c r="M401" s="83"/>
      <c r="N401" s="84"/>
      <c r="O401" s="85"/>
      <c r="P401" s="78"/>
      <c r="Q401" s="78"/>
      <c r="R401" s="78"/>
      <c r="S401" s="78"/>
      <c r="T401" s="86"/>
      <c r="U401" s="78"/>
      <c r="V401" s="87"/>
      <c r="W401" s="78"/>
      <c r="X401" s="87"/>
      <c r="Y401" s="78"/>
      <c r="Z401" s="78"/>
      <c r="AA401" s="78"/>
    </row>
    <row r="402" spans="1:27">
      <c r="A402" s="78"/>
      <c r="B402" s="79"/>
      <c r="C402" s="80"/>
      <c r="D402" s="80"/>
      <c r="E402" s="81"/>
      <c r="F402" s="82"/>
      <c r="G402" s="83"/>
      <c r="H402" s="84"/>
      <c r="I402" s="83"/>
      <c r="J402" s="83"/>
      <c r="K402" s="84"/>
      <c r="L402" s="83"/>
      <c r="M402" s="83"/>
      <c r="N402" s="84"/>
      <c r="O402" s="85"/>
      <c r="P402" s="78"/>
      <c r="Q402" s="78"/>
      <c r="R402" s="78"/>
      <c r="S402" s="78"/>
      <c r="T402" s="86"/>
      <c r="U402" s="78"/>
      <c r="V402" s="87"/>
      <c r="W402" s="78"/>
      <c r="X402" s="87"/>
      <c r="Y402" s="78"/>
      <c r="Z402" s="78"/>
      <c r="AA402" s="78"/>
    </row>
    <row r="403" spans="1:27">
      <c r="A403" s="78"/>
      <c r="B403" s="79"/>
      <c r="C403" s="80"/>
      <c r="D403" s="80"/>
      <c r="E403" s="81"/>
      <c r="F403" s="82"/>
      <c r="G403" s="83"/>
      <c r="H403" s="84"/>
      <c r="I403" s="83"/>
      <c r="J403" s="83"/>
      <c r="K403" s="84"/>
      <c r="L403" s="83"/>
      <c r="M403" s="83"/>
      <c r="N403" s="84"/>
      <c r="O403" s="85"/>
      <c r="P403" s="78"/>
      <c r="Q403" s="78"/>
      <c r="R403" s="78"/>
      <c r="S403" s="78"/>
      <c r="T403" s="86"/>
      <c r="U403" s="78"/>
      <c r="V403" s="87"/>
      <c r="W403" s="78"/>
      <c r="X403" s="87"/>
      <c r="Y403" s="78"/>
      <c r="Z403" s="78"/>
      <c r="AA403" s="78"/>
    </row>
    <row r="404" spans="1:27">
      <c r="A404" s="78"/>
      <c r="B404" s="79"/>
      <c r="C404" s="80"/>
      <c r="D404" s="80"/>
      <c r="E404" s="81"/>
      <c r="F404" s="82"/>
      <c r="G404" s="83"/>
      <c r="H404" s="84"/>
      <c r="I404" s="83"/>
      <c r="J404" s="83"/>
      <c r="K404" s="84"/>
      <c r="L404" s="83"/>
      <c r="M404" s="83"/>
      <c r="N404" s="84"/>
      <c r="O404" s="85"/>
      <c r="P404" s="78"/>
      <c r="Q404" s="78"/>
      <c r="R404" s="78"/>
      <c r="S404" s="78"/>
      <c r="T404" s="86"/>
      <c r="U404" s="78"/>
      <c r="V404" s="87"/>
      <c r="W404" s="78"/>
      <c r="X404" s="87"/>
      <c r="Y404" s="78"/>
      <c r="Z404" s="78"/>
      <c r="AA404" s="78"/>
    </row>
    <row r="405" spans="1:27">
      <c r="A405" s="78"/>
      <c r="B405" s="79"/>
      <c r="C405" s="80"/>
      <c r="D405" s="80"/>
      <c r="E405" s="81"/>
      <c r="F405" s="82"/>
      <c r="G405" s="83"/>
      <c r="H405" s="84"/>
      <c r="I405" s="83"/>
      <c r="J405" s="83"/>
      <c r="K405" s="84"/>
      <c r="L405" s="83"/>
      <c r="M405" s="83"/>
      <c r="N405" s="84"/>
      <c r="O405" s="85"/>
      <c r="P405" s="78"/>
      <c r="Q405" s="78"/>
      <c r="R405" s="78"/>
      <c r="S405" s="78"/>
      <c r="T405" s="86"/>
      <c r="U405" s="78"/>
      <c r="V405" s="87"/>
      <c r="W405" s="78"/>
      <c r="X405" s="87"/>
      <c r="Y405" s="78"/>
      <c r="Z405" s="78"/>
      <c r="AA405" s="78"/>
    </row>
    <row r="406" spans="1:27">
      <c r="A406" s="78"/>
      <c r="B406" s="79"/>
      <c r="C406" s="80"/>
      <c r="D406" s="80"/>
      <c r="E406" s="81"/>
      <c r="F406" s="82"/>
      <c r="G406" s="83"/>
      <c r="H406" s="84"/>
      <c r="I406" s="83"/>
      <c r="J406" s="83"/>
      <c r="K406" s="84"/>
      <c r="L406" s="83"/>
      <c r="M406" s="83"/>
      <c r="N406" s="84"/>
      <c r="O406" s="85"/>
      <c r="P406" s="78"/>
      <c r="Q406" s="78"/>
      <c r="R406" s="78"/>
      <c r="S406" s="78"/>
      <c r="T406" s="86"/>
      <c r="U406" s="78"/>
      <c r="V406" s="87"/>
      <c r="W406" s="78"/>
      <c r="X406" s="87"/>
      <c r="Y406" s="78"/>
      <c r="Z406" s="78"/>
      <c r="AA406" s="78"/>
    </row>
    <row r="407" spans="1:27">
      <c r="A407" s="78"/>
      <c r="B407" s="79"/>
      <c r="C407" s="80"/>
      <c r="D407" s="80"/>
      <c r="E407" s="81"/>
      <c r="F407" s="82"/>
      <c r="G407" s="83"/>
      <c r="H407" s="84"/>
      <c r="I407" s="83"/>
      <c r="J407" s="83"/>
      <c r="K407" s="84"/>
      <c r="L407" s="83"/>
      <c r="M407" s="83"/>
      <c r="N407" s="84"/>
      <c r="O407" s="85"/>
      <c r="P407" s="78"/>
      <c r="Q407" s="78"/>
      <c r="R407" s="78"/>
      <c r="S407" s="78"/>
      <c r="T407" s="86"/>
      <c r="U407" s="78"/>
      <c r="V407" s="87"/>
      <c r="W407" s="78"/>
      <c r="X407" s="87"/>
      <c r="Y407" s="78"/>
      <c r="Z407" s="78"/>
      <c r="AA407" s="78"/>
    </row>
    <row r="408" spans="1:27">
      <c r="A408" s="78"/>
      <c r="B408" s="79"/>
      <c r="C408" s="80"/>
      <c r="D408" s="80"/>
      <c r="E408" s="81"/>
      <c r="F408" s="82"/>
      <c r="G408" s="83"/>
      <c r="H408" s="84"/>
      <c r="I408" s="83"/>
      <c r="J408" s="83"/>
      <c r="K408" s="84"/>
      <c r="L408" s="83"/>
      <c r="M408" s="83"/>
      <c r="N408" s="84"/>
      <c r="O408" s="85"/>
      <c r="P408" s="78"/>
      <c r="Q408" s="78"/>
      <c r="R408" s="78"/>
      <c r="S408" s="78"/>
      <c r="T408" s="86"/>
      <c r="U408" s="78"/>
      <c r="V408" s="87"/>
      <c r="W408" s="78"/>
      <c r="X408" s="87"/>
      <c r="Y408" s="78"/>
      <c r="Z408" s="78"/>
      <c r="AA408" s="78"/>
    </row>
    <row r="409" spans="1:27">
      <c r="A409" s="78"/>
      <c r="B409" s="79"/>
      <c r="C409" s="80"/>
      <c r="D409" s="80"/>
      <c r="E409" s="81"/>
      <c r="F409" s="82"/>
      <c r="G409" s="83"/>
      <c r="H409" s="84"/>
      <c r="I409" s="83"/>
      <c r="J409" s="83"/>
      <c r="K409" s="84"/>
      <c r="L409" s="83"/>
      <c r="M409" s="83"/>
      <c r="N409" s="84"/>
      <c r="O409" s="85"/>
      <c r="P409" s="78"/>
      <c r="Q409" s="78"/>
      <c r="R409" s="78"/>
      <c r="S409" s="78"/>
      <c r="T409" s="86"/>
      <c r="U409" s="78"/>
      <c r="V409" s="87"/>
      <c r="W409" s="78"/>
      <c r="X409" s="87"/>
      <c r="Y409" s="78"/>
      <c r="Z409" s="78"/>
      <c r="AA409" s="78"/>
    </row>
    <row r="410" spans="1:27">
      <c r="A410" s="78"/>
      <c r="B410" s="79"/>
      <c r="C410" s="80"/>
      <c r="D410" s="80"/>
      <c r="E410" s="81"/>
      <c r="F410" s="82"/>
      <c r="G410" s="83"/>
      <c r="H410" s="84"/>
      <c r="I410" s="83"/>
      <c r="J410" s="83"/>
      <c r="K410" s="84"/>
      <c r="L410" s="83"/>
      <c r="M410" s="83"/>
      <c r="N410" s="84"/>
      <c r="O410" s="85"/>
      <c r="P410" s="78"/>
      <c r="Q410" s="78"/>
      <c r="R410" s="78"/>
      <c r="S410" s="78"/>
      <c r="T410" s="86"/>
      <c r="U410" s="78"/>
      <c r="V410" s="87"/>
      <c r="W410" s="78"/>
      <c r="X410" s="87"/>
      <c r="Y410" s="78"/>
      <c r="Z410" s="78"/>
      <c r="AA410" s="78"/>
    </row>
    <row r="411" spans="1:27">
      <c r="A411" s="78"/>
      <c r="B411" s="79"/>
      <c r="C411" s="80"/>
      <c r="D411" s="80"/>
      <c r="E411" s="81"/>
      <c r="F411" s="82"/>
      <c r="G411" s="83"/>
      <c r="H411" s="84"/>
      <c r="I411" s="83"/>
      <c r="J411" s="83"/>
      <c r="K411" s="84"/>
      <c r="L411" s="83"/>
      <c r="M411" s="83"/>
      <c r="N411" s="84"/>
      <c r="O411" s="85"/>
      <c r="P411" s="78"/>
      <c r="Q411" s="78"/>
      <c r="R411" s="78"/>
      <c r="S411" s="78"/>
      <c r="T411" s="86"/>
      <c r="U411" s="78"/>
      <c r="V411" s="87"/>
      <c r="W411" s="78"/>
      <c r="X411" s="87"/>
      <c r="Y411" s="78"/>
      <c r="Z411" s="78"/>
      <c r="AA411" s="78"/>
    </row>
    <row r="412" spans="1:27">
      <c r="A412" s="78"/>
      <c r="B412" s="79"/>
      <c r="C412" s="80"/>
      <c r="D412" s="80"/>
      <c r="E412" s="81"/>
      <c r="F412" s="82"/>
      <c r="G412" s="83"/>
      <c r="H412" s="84"/>
      <c r="I412" s="83"/>
      <c r="J412" s="83"/>
      <c r="K412" s="84"/>
      <c r="L412" s="83"/>
      <c r="M412" s="83"/>
      <c r="N412" s="84"/>
      <c r="O412" s="85"/>
      <c r="P412" s="78"/>
      <c r="Q412" s="78"/>
      <c r="R412" s="78"/>
      <c r="S412" s="78"/>
      <c r="T412" s="86"/>
      <c r="U412" s="78"/>
      <c r="V412" s="87"/>
      <c r="W412" s="78"/>
      <c r="X412" s="87"/>
      <c r="Y412" s="78"/>
      <c r="Z412" s="78"/>
      <c r="AA412" s="78"/>
    </row>
    <row r="413" spans="1:27">
      <c r="A413" s="78"/>
      <c r="B413" s="79"/>
      <c r="C413" s="80"/>
      <c r="D413" s="80"/>
      <c r="E413" s="81"/>
      <c r="F413" s="82"/>
      <c r="G413" s="83"/>
      <c r="H413" s="84"/>
      <c r="I413" s="83"/>
      <c r="J413" s="83"/>
      <c r="K413" s="84"/>
      <c r="L413" s="83"/>
      <c r="M413" s="83"/>
      <c r="N413" s="84"/>
      <c r="O413" s="85"/>
      <c r="P413" s="78"/>
      <c r="Q413" s="78"/>
      <c r="R413" s="78"/>
      <c r="S413" s="78"/>
      <c r="T413" s="86"/>
      <c r="U413" s="78"/>
      <c r="V413" s="87"/>
      <c r="W413" s="78"/>
      <c r="X413" s="87"/>
      <c r="Y413" s="78"/>
      <c r="Z413" s="78"/>
      <c r="AA413" s="78"/>
    </row>
    <row r="414" spans="1:27">
      <c r="A414" s="78"/>
      <c r="B414" s="79"/>
      <c r="C414" s="80"/>
      <c r="D414" s="80"/>
      <c r="E414" s="81"/>
      <c r="F414" s="82"/>
      <c r="G414" s="83"/>
      <c r="H414" s="84"/>
      <c r="I414" s="83"/>
      <c r="J414" s="83"/>
      <c r="K414" s="84"/>
      <c r="L414" s="83"/>
      <c r="M414" s="83"/>
      <c r="N414" s="84"/>
      <c r="O414" s="85"/>
      <c r="P414" s="78"/>
      <c r="Q414" s="78"/>
      <c r="R414" s="78"/>
      <c r="S414" s="78"/>
      <c r="T414" s="86"/>
      <c r="U414" s="78"/>
      <c r="V414" s="87"/>
      <c r="W414" s="78"/>
      <c r="X414" s="87"/>
      <c r="Y414" s="78"/>
      <c r="Z414" s="78"/>
      <c r="AA414" s="78"/>
    </row>
    <row r="415" spans="1:27">
      <c r="A415" s="78"/>
      <c r="B415" s="79"/>
      <c r="C415" s="80"/>
      <c r="D415" s="80"/>
      <c r="E415" s="81"/>
      <c r="F415" s="82"/>
      <c r="G415" s="83"/>
      <c r="H415" s="84"/>
      <c r="I415" s="83"/>
      <c r="J415" s="83"/>
      <c r="K415" s="84"/>
      <c r="L415" s="83"/>
      <c r="M415" s="83"/>
      <c r="N415" s="84"/>
      <c r="O415" s="85"/>
      <c r="P415" s="78"/>
      <c r="Q415" s="78"/>
      <c r="R415" s="78"/>
      <c r="S415" s="78"/>
      <c r="T415" s="86"/>
      <c r="U415" s="78"/>
      <c r="V415" s="87"/>
      <c r="W415" s="78"/>
      <c r="X415" s="87"/>
      <c r="Y415" s="78"/>
      <c r="Z415" s="78"/>
      <c r="AA415" s="78"/>
    </row>
    <row r="416" spans="1:27">
      <c r="A416" s="78"/>
      <c r="B416" s="79"/>
      <c r="C416" s="80"/>
      <c r="D416" s="80"/>
      <c r="E416" s="81"/>
      <c r="F416" s="82"/>
      <c r="G416" s="83"/>
      <c r="H416" s="84"/>
      <c r="I416" s="83"/>
      <c r="J416" s="83"/>
      <c r="K416" s="84"/>
      <c r="L416" s="83"/>
      <c r="M416" s="83"/>
      <c r="N416" s="84"/>
      <c r="O416" s="85"/>
      <c r="P416" s="78"/>
      <c r="Q416" s="78"/>
      <c r="R416" s="78"/>
      <c r="S416" s="78"/>
      <c r="T416" s="86"/>
      <c r="U416" s="78"/>
      <c r="V416" s="87"/>
      <c r="W416" s="78"/>
      <c r="X416" s="87"/>
      <c r="Y416" s="78"/>
      <c r="Z416" s="78"/>
      <c r="AA416" s="78"/>
    </row>
    <row r="417" spans="1:27">
      <c r="A417" s="78"/>
      <c r="B417" s="79"/>
      <c r="C417" s="80"/>
      <c r="D417" s="80"/>
      <c r="E417" s="81"/>
      <c r="F417" s="82"/>
      <c r="G417" s="83"/>
      <c r="H417" s="84"/>
      <c r="I417" s="83"/>
      <c r="J417" s="83"/>
      <c r="K417" s="84"/>
      <c r="L417" s="83"/>
      <c r="M417" s="83"/>
      <c r="N417" s="84"/>
      <c r="O417" s="85"/>
      <c r="P417" s="78"/>
      <c r="Q417" s="78"/>
      <c r="R417" s="78"/>
      <c r="S417" s="78"/>
      <c r="T417" s="86"/>
      <c r="U417" s="78"/>
      <c r="V417" s="87"/>
      <c r="W417" s="78"/>
      <c r="X417" s="87"/>
      <c r="Y417" s="78"/>
      <c r="Z417" s="78"/>
      <c r="AA417" s="78"/>
    </row>
    <row r="418" spans="1:27">
      <c r="A418" s="78"/>
      <c r="B418" s="79"/>
      <c r="C418" s="80"/>
      <c r="D418" s="80"/>
      <c r="E418" s="81"/>
      <c r="F418" s="82"/>
      <c r="G418" s="83"/>
      <c r="H418" s="84"/>
      <c r="I418" s="83"/>
      <c r="J418" s="83"/>
      <c r="K418" s="84"/>
      <c r="L418" s="83"/>
      <c r="M418" s="83"/>
      <c r="N418" s="84"/>
      <c r="O418" s="85"/>
      <c r="P418" s="78"/>
      <c r="Q418" s="78"/>
      <c r="R418" s="78"/>
      <c r="S418" s="78"/>
      <c r="T418" s="86"/>
      <c r="U418" s="78"/>
      <c r="V418" s="87"/>
      <c r="W418" s="78"/>
      <c r="X418" s="87"/>
      <c r="Y418" s="78"/>
      <c r="Z418" s="78"/>
      <c r="AA418" s="78"/>
    </row>
    <row r="419" spans="1:27">
      <c r="A419" s="78"/>
      <c r="B419" s="79"/>
      <c r="C419" s="80"/>
      <c r="D419" s="80"/>
      <c r="E419" s="81"/>
      <c r="F419" s="82"/>
      <c r="G419" s="83"/>
      <c r="H419" s="84"/>
      <c r="I419" s="83"/>
      <c r="J419" s="83"/>
      <c r="K419" s="84"/>
      <c r="L419" s="83"/>
      <c r="M419" s="83"/>
      <c r="N419" s="84"/>
      <c r="O419" s="85"/>
      <c r="P419" s="78"/>
      <c r="Q419" s="78"/>
      <c r="R419" s="78"/>
      <c r="S419" s="78"/>
      <c r="T419" s="86"/>
      <c r="U419" s="78"/>
      <c r="V419" s="87"/>
      <c r="W419" s="78"/>
      <c r="X419" s="87"/>
      <c r="Y419" s="78"/>
      <c r="Z419" s="78"/>
      <c r="AA419" s="78"/>
    </row>
    <row r="420" spans="1:27">
      <c r="A420" s="78"/>
      <c r="B420" s="79"/>
      <c r="C420" s="80"/>
      <c r="D420" s="80"/>
      <c r="E420" s="81"/>
      <c r="F420" s="82"/>
      <c r="G420" s="83"/>
      <c r="H420" s="84"/>
      <c r="I420" s="83"/>
      <c r="J420" s="83"/>
      <c r="K420" s="84"/>
      <c r="L420" s="83"/>
      <c r="M420" s="83"/>
      <c r="N420" s="84"/>
      <c r="O420" s="85"/>
      <c r="P420" s="78"/>
      <c r="Q420" s="78"/>
      <c r="R420" s="78"/>
      <c r="S420" s="78"/>
      <c r="T420" s="86"/>
      <c r="U420" s="78"/>
      <c r="V420" s="87"/>
      <c r="W420" s="78"/>
      <c r="X420" s="87"/>
      <c r="Y420" s="78"/>
      <c r="Z420" s="78"/>
      <c r="AA420" s="78"/>
    </row>
    <row r="421" spans="1:27">
      <c r="A421" s="78"/>
      <c r="B421" s="79"/>
      <c r="C421" s="80"/>
      <c r="D421" s="80"/>
      <c r="E421" s="81"/>
      <c r="F421" s="82"/>
      <c r="G421" s="83"/>
      <c r="H421" s="84"/>
      <c r="I421" s="83"/>
      <c r="J421" s="83"/>
      <c r="K421" s="84"/>
      <c r="L421" s="83"/>
      <c r="M421" s="83"/>
      <c r="N421" s="84"/>
      <c r="O421" s="85"/>
      <c r="P421" s="78"/>
      <c r="Q421" s="78"/>
      <c r="R421" s="78"/>
      <c r="S421" s="78"/>
      <c r="T421" s="86"/>
      <c r="U421" s="78"/>
      <c r="V421" s="87"/>
      <c r="W421" s="78"/>
      <c r="X421" s="87"/>
      <c r="Y421" s="78"/>
      <c r="Z421" s="78"/>
      <c r="AA421" s="78"/>
    </row>
    <row r="422" spans="1:27">
      <c r="A422" s="78"/>
      <c r="B422" s="79"/>
      <c r="C422" s="80"/>
      <c r="D422" s="80"/>
      <c r="E422" s="81"/>
      <c r="F422" s="82"/>
      <c r="G422" s="83"/>
      <c r="H422" s="84"/>
      <c r="I422" s="83"/>
      <c r="J422" s="83"/>
      <c r="K422" s="84"/>
      <c r="L422" s="83"/>
      <c r="M422" s="83"/>
      <c r="N422" s="84"/>
      <c r="O422" s="85"/>
      <c r="P422" s="78"/>
      <c r="Q422" s="78"/>
      <c r="R422" s="78"/>
      <c r="S422" s="78"/>
      <c r="T422" s="86"/>
      <c r="U422" s="78"/>
      <c r="V422" s="87"/>
      <c r="W422" s="78"/>
      <c r="X422" s="87"/>
      <c r="Y422" s="78"/>
      <c r="Z422" s="78"/>
      <c r="AA422" s="78"/>
    </row>
    <row r="423" spans="1:27">
      <c r="A423" s="78"/>
      <c r="B423" s="79"/>
      <c r="C423" s="80"/>
      <c r="D423" s="80"/>
      <c r="E423" s="81"/>
      <c r="F423" s="82"/>
      <c r="G423" s="83"/>
      <c r="H423" s="84"/>
      <c r="I423" s="83"/>
      <c r="J423" s="83"/>
      <c r="K423" s="84"/>
      <c r="L423" s="83"/>
      <c r="M423" s="83"/>
      <c r="N423" s="84"/>
      <c r="O423" s="85"/>
      <c r="P423" s="78"/>
      <c r="Q423" s="78"/>
      <c r="R423" s="78"/>
      <c r="S423" s="78"/>
      <c r="T423" s="86"/>
      <c r="U423" s="78"/>
      <c r="V423" s="87"/>
      <c r="W423" s="78"/>
      <c r="X423" s="87"/>
      <c r="Y423" s="78"/>
      <c r="Z423" s="78"/>
      <c r="AA423" s="78"/>
    </row>
    <row r="424" spans="1:27">
      <c r="A424" s="78"/>
      <c r="B424" s="79"/>
      <c r="C424" s="80"/>
      <c r="D424" s="80"/>
      <c r="E424" s="81"/>
      <c r="F424" s="82"/>
      <c r="G424" s="83"/>
      <c r="H424" s="84"/>
      <c r="I424" s="83"/>
      <c r="J424" s="83"/>
      <c r="K424" s="84"/>
      <c r="L424" s="83"/>
      <c r="M424" s="83"/>
      <c r="N424" s="84"/>
      <c r="O424" s="85"/>
      <c r="P424" s="78"/>
      <c r="Q424" s="78"/>
      <c r="R424" s="78"/>
      <c r="S424" s="78"/>
      <c r="T424" s="86"/>
      <c r="U424" s="78"/>
      <c r="V424" s="87"/>
      <c r="W424" s="78"/>
      <c r="X424" s="87"/>
      <c r="Y424" s="78"/>
      <c r="Z424" s="78"/>
      <c r="AA424" s="78"/>
    </row>
    <row r="425" spans="1:27">
      <c r="A425" s="78"/>
      <c r="B425" s="79"/>
      <c r="C425" s="80"/>
      <c r="D425" s="80"/>
      <c r="E425" s="81"/>
      <c r="F425" s="82"/>
      <c r="G425" s="83"/>
      <c r="H425" s="84"/>
      <c r="I425" s="83"/>
      <c r="J425" s="83"/>
      <c r="K425" s="84"/>
      <c r="L425" s="83"/>
      <c r="M425" s="83"/>
      <c r="N425" s="84"/>
      <c r="O425" s="85"/>
      <c r="P425" s="78"/>
      <c r="Q425" s="78"/>
      <c r="R425" s="78"/>
      <c r="S425" s="78"/>
      <c r="T425" s="86"/>
      <c r="U425" s="78"/>
      <c r="V425" s="87"/>
      <c r="W425" s="78"/>
      <c r="X425" s="87"/>
      <c r="Y425" s="78"/>
      <c r="Z425" s="78"/>
      <c r="AA425" s="78"/>
    </row>
    <row r="426" spans="1:27">
      <c r="A426" s="78"/>
      <c r="B426" s="79"/>
      <c r="C426" s="80"/>
      <c r="D426" s="80"/>
      <c r="E426" s="81"/>
      <c r="F426" s="82"/>
      <c r="G426" s="83"/>
      <c r="H426" s="84"/>
      <c r="I426" s="83"/>
      <c r="J426" s="83"/>
      <c r="K426" s="84"/>
      <c r="L426" s="83"/>
      <c r="M426" s="83"/>
      <c r="N426" s="84"/>
      <c r="O426" s="85"/>
      <c r="P426" s="78"/>
      <c r="Q426" s="78"/>
      <c r="R426" s="78"/>
      <c r="S426" s="78"/>
      <c r="T426" s="86"/>
      <c r="U426" s="78"/>
      <c r="V426" s="87"/>
      <c r="W426" s="78"/>
      <c r="X426" s="87"/>
      <c r="Y426" s="78"/>
      <c r="Z426" s="78"/>
      <c r="AA426" s="78"/>
    </row>
    <row r="427" spans="1:27">
      <c r="A427" s="78"/>
      <c r="B427" s="79"/>
      <c r="C427" s="80"/>
      <c r="D427" s="80"/>
      <c r="E427" s="81"/>
      <c r="F427" s="82"/>
      <c r="G427" s="83"/>
      <c r="H427" s="84"/>
      <c r="I427" s="83"/>
      <c r="J427" s="83"/>
      <c r="K427" s="84"/>
      <c r="L427" s="83"/>
      <c r="M427" s="83"/>
      <c r="N427" s="84"/>
      <c r="O427" s="85"/>
      <c r="P427" s="78"/>
      <c r="Q427" s="78"/>
      <c r="R427" s="78"/>
      <c r="S427" s="78"/>
      <c r="T427" s="86"/>
      <c r="U427" s="78"/>
      <c r="V427" s="87"/>
      <c r="W427" s="78"/>
      <c r="X427" s="87"/>
      <c r="Y427" s="78"/>
      <c r="Z427" s="78"/>
      <c r="AA427" s="78"/>
    </row>
    <row r="428" spans="1:27">
      <c r="A428" s="78"/>
      <c r="B428" s="79"/>
      <c r="C428" s="80"/>
      <c r="D428" s="80"/>
      <c r="E428" s="81"/>
      <c r="F428" s="82"/>
      <c r="G428" s="83"/>
      <c r="H428" s="84"/>
      <c r="I428" s="83"/>
      <c r="J428" s="83"/>
      <c r="K428" s="84"/>
      <c r="L428" s="83"/>
      <c r="M428" s="83"/>
      <c r="N428" s="84"/>
      <c r="O428" s="85"/>
      <c r="P428" s="78"/>
      <c r="Q428" s="78"/>
      <c r="R428" s="78"/>
      <c r="S428" s="78"/>
      <c r="T428" s="86"/>
      <c r="U428" s="78"/>
      <c r="V428" s="87"/>
      <c r="W428" s="78"/>
      <c r="X428" s="87"/>
      <c r="Y428" s="78"/>
      <c r="Z428" s="78"/>
      <c r="AA428" s="78"/>
    </row>
    <row r="429" spans="1:27">
      <c r="A429" s="78"/>
      <c r="B429" s="79"/>
      <c r="C429" s="80"/>
      <c r="D429" s="80"/>
      <c r="E429" s="81"/>
      <c r="F429" s="82"/>
      <c r="G429" s="83"/>
      <c r="H429" s="84"/>
      <c r="I429" s="83"/>
      <c r="J429" s="83"/>
      <c r="K429" s="84"/>
      <c r="L429" s="83"/>
      <c r="M429" s="83"/>
      <c r="N429" s="84"/>
      <c r="O429" s="85"/>
      <c r="P429" s="78"/>
      <c r="Q429" s="78"/>
      <c r="R429" s="78"/>
      <c r="S429" s="78"/>
      <c r="T429" s="86"/>
      <c r="U429" s="78"/>
      <c r="V429" s="87"/>
      <c r="W429" s="78"/>
      <c r="X429" s="87"/>
      <c r="Y429" s="78"/>
      <c r="Z429" s="78"/>
      <c r="AA429" s="78"/>
    </row>
    <row r="430" spans="1:27">
      <c r="A430" s="78"/>
      <c r="B430" s="79"/>
      <c r="C430" s="80"/>
      <c r="D430" s="80"/>
      <c r="E430" s="81"/>
      <c r="F430" s="82"/>
      <c r="G430" s="83"/>
      <c r="H430" s="84"/>
      <c r="I430" s="83"/>
      <c r="J430" s="83"/>
      <c r="K430" s="84"/>
      <c r="L430" s="83"/>
      <c r="M430" s="83"/>
      <c r="N430" s="84"/>
      <c r="O430" s="85"/>
      <c r="P430" s="78"/>
      <c r="Q430" s="78"/>
      <c r="R430" s="78"/>
      <c r="S430" s="78"/>
      <c r="T430" s="86"/>
      <c r="U430" s="78"/>
      <c r="V430" s="87"/>
      <c r="W430" s="78"/>
      <c r="X430" s="87"/>
      <c r="Y430" s="78"/>
      <c r="Z430" s="78"/>
      <c r="AA430" s="78"/>
    </row>
    <row r="431" spans="1:27">
      <c r="A431" s="78"/>
      <c r="B431" s="79"/>
      <c r="C431" s="80"/>
      <c r="D431" s="80"/>
      <c r="E431" s="81"/>
      <c r="F431" s="82"/>
      <c r="G431" s="83"/>
      <c r="H431" s="84"/>
      <c r="I431" s="83"/>
      <c r="J431" s="83"/>
      <c r="K431" s="84"/>
      <c r="L431" s="83"/>
      <c r="M431" s="83"/>
      <c r="N431" s="84"/>
      <c r="O431" s="85"/>
      <c r="P431" s="78"/>
      <c r="Q431" s="78"/>
      <c r="R431" s="78"/>
      <c r="S431" s="78"/>
      <c r="T431" s="86"/>
      <c r="U431" s="78"/>
      <c r="V431" s="87"/>
      <c r="W431" s="78"/>
      <c r="X431" s="87"/>
      <c r="Y431" s="78"/>
      <c r="Z431" s="78"/>
      <c r="AA431" s="78"/>
    </row>
    <row r="432" spans="1:27">
      <c r="A432" s="78"/>
      <c r="B432" s="79"/>
      <c r="C432" s="80"/>
      <c r="D432" s="80"/>
      <c r="E432" s="81"/>
      <c r="F432" s="82"/>
      <c r="G432" s="83"/>
      <c r="H432" s="84"/>
      <c r="I432" s="83"/>
      <c r="J432" s="83"/>
      <c r="K432" s="84"/>
      <c r="L432" s="83"/>
      <c r="M432" s="83"/>
      <c r="N432" s="84"/>
      <c r="O432" s="85"/>
      <c r="P432" s="78"/>
      <c r="Q432" s="78"/>
      <c r="R432" s="78"/>
      <c r="S432" s="78"/>
      <c r="T432" s="86"/>
      <c r="U432" s="78"/>
      <c r="V432" s="87"/>
      <c r="W432" s="78"/>
      <c r="X432" s="87"/>
      <c r="Y432" s="78"/>
      <c r="Z432" s="78"/>
      <c r="AA432" s="78"/>
    </row>
    <row r="433" spans="1:27">
      <c r="A433" s="78"/>
      <c r="B433" s="79"/>
      <c r="C433" s="80"/>
      <c r="D433" s="80"/>
      <c r="E433" s="81"/>
      <c r="F433" s="82"/>
      <c r="G433" s="83"/>
      <c r="H433" s="84"/>
      <c r="I433" s="83"/>
      <c r="J433" s="83"/>
      <c r="K433" s="84"/>
      <c r="L433" s="83"/>
      <c r="M433" s="83"/>
      <c r="N433" s="84"/>
      <c r="O433" s="85"/>
      <c r="P433" s="78"/>
      <c r="Q433" s="78"/>
      <c r="R433" s="78"/>
      <c r="S433" s="78"/>
      <c r="T433" s="86"/>
      <c r="U433" s="78"/>
      <c r="V433" s="87"/>
      <c r="W433" s="78"/>
      <c r="X433" s="87"/>
      <c r="Y433" s="78"/>
      <c r="Z433" s="78"/>
      <c r="AA433" s="78"/>
    </row>
    <row r="434" spans="1:27">
      <c r="A434" s="78"/>
      <c r="B434" s="79"/>
      <c r="C434" s="80"/>
      <c r="D434" s="80"/>
      <c r="E434" s="81"/>
      <c r="F434" s="82"/>
      <c r="G434" s="83"/>
      <c r="H434" s="84"/>
      <c r="I434" s="83"/>
      <c r="J434" s="83"/>
      <c r="K434" s="84"/>
      <c r="L434" s="83"/>
      <c r="M434" s="83"/>
      <c r="N434" s="84"/>
      <c r="O434" s="85"/>
      <c r="P434" s="78"/>
      <c r="Q434" s="78"/>
      <c r="R434" s="78"/>
      <c r="S434" s="78"/>
      <c r="T434" s="86"/>
      <c r="U434" s="78"/>
      <c r="V434" s="87"/>
      <c r="W434" s="78"/>
      <c r="X434" s="87"/>
      <c r="Y434" s="78"/>
      <c r="Z434" s="78"/>
      <c r="AA434" s="78"/>
    </row>
    <row r="435" spans="1:27">
      <c r="A435" s="78"/>
      <c r="B435" s="79"/>
      <c r="C435" s="80"/>
      <c r="D435" s="80"/>
      <c r="E435" s="81"/>
      <c r="F435" s="82"/>
      <c r="G435" s="83"/>
      <c r="H435" s="84"/>
      <c r="I435" s="83"/>
      <c r="J435" s="83"/>
      <c r="K435" s="84"/>
      <c r="L435" s="83"/>
      <c r="M435" s="83"/>
      <c r="N435" s="84"/>
      <c r="O435" s="85"/>
      <c r="P435" s="78"/>
      <c r="Q435" s="78"/>
      <c r="R435" s="78"/>
      <c r="S435" s="78"/>
      <c r="T435" s="86"/>
      <c r="U435" s="78"/>
      <c r="V435" s="87"/>
      <c r="W435" s="78"/>
      <c r="X435" s="87"/>
      <c r="Y435" s="78"/>
      <c r="Z435" s="78"/>
      <c r="AA435" s="78"/>
    </row>
    <row r="436" spans="1:27">
      <c r="A436" s="78"/>
      <c r="B436" s="79"/>
      <c r="C436" s="80"/>
      <c r="D436" s="80"/>
      <c r="E436" s="81"/>
      <c r="F436" s="82"/>
      <c r="G436" s="83"/>
      <c r="H436" s="84"/>
      <c r="I436" s="83"/>
      <c r="J436" s="83"/>
      <c r="K436" s="84"/>
      <c r="L436" s="83"/>
      <c r="M436" s="83"/>
      <c r="N436" s="84"/>
      <c r="O436" s="85"/>
      <c r="P436" s="78"/>
      <c r="Q436" s="78"/>
      <c r="R436" s="78"/>
      <c r="S436" s="78"/>
      <c r="T436" s="86"/>
      <c r="U436" s="78"/>
      <c r="V436" s="87"/>
      <c r="W436" s="78"/>
      <c r="X436" s="87"/>
      <c r="Y436" s="78"/>
      <c r="Z436" s="78"/>
      <c r="AA436" s="78"/>
    </row>
    <row r="437" spans="1:27">
      <c r="A437" s="78"/>
      <c r="B437" s="79"/>
      <c r="C437" s="80"/>
      <c r="D437" s="80"/>
      <c r="E437" s="81"/>
      <c r="F437" s="82"/>
      <c r="G437" s="83"/>
      <c r="H437" s="84"/>
      <c r="I437" s="83"/>
      <c r="J437" s="83"/>
      <c r="K437" s="84"/>
      <c r="L437" s="83"/>
      <c r="M437" s="83"/>
      <c r="N437" s="84"/>
      <c r="O437" s="85"/>
      <c r="P437" s="78"/>
      <c r="Q437" s="78"/>
      <c r="R437" s="78"/>
      <c r="S437" s="78"/>
      <c r="T437" s="86"/>
      <c r="U437" s="78"/>
      <c r="V437" s="87"/>
      <c r="W437" s="78"/>
      <c r="X437" s="87"/>
      <c r="Y437" s="78"/>
      <c r="Z437" s="78"/>
      <c r="AA437" s="78"/>
    </row>
    <row r="438" spans="1:27">
      <c r="A438" s="78"/>
      <c r="B438" s="79"/>
      <c r="C438" s="80"/>
      <c r="D438" s="80"/>
      <c r="E438" s="81"/>
      <c r="F438" s="82"/>
      <c r="G438" s="83"/>
      <c r="H438" s="84"/>
      <c r="I438" s="83"/>
      <c r="J438" s="83"/>
      <c r="K438" s="84"/>
      <c r="L438" s="83"/>
      <c r="M438" s="83"/>
      <c r="N438" s="84"/>
      <c r="O438" s="85"/>
      <c r="P438" s="78"/>
      <c r="Q438" s="78"/>
      <c r="R438" s="78"/>
      <c r="S438" s="78"/>
      <c r="T438" s="86"/>
      <c r="U438" s="78"/>
      <c r="V438" s="87"/>
      <c r="W438" s="78"/>
      <c r="X438" s="87"/>
      <c r="Y438" s="78"/>
      <c r="Z438" s="78"/>
      <c r="AA438" s="78"/>
    </row>
    <row r="439" spans="1:27">
      <c r="A439" s="78"/>
      <c r="B439" s="79"/>
      <c r="C439" s="80"/>
      <c r="D439" s="80"/>
      <c r="E439" s="81"/>
      <c r="F439" s="82"/>
      <c r="G439" s="83"/>
      <c r="H439" s="84"/>
      <c r="I439" s="83"/>
      <c r="J439" s="83"/>
      <c r="K439" s="84"/>
      <c r="L439" s="83"/>
      <c r="M439" s="83"/>
      <c r="N439" s="84"/>
      <c r="O439" s="85"/>
      <c r="P439" s="78"/>
      <c r="Q439" s="78"/>
      <c r="R439" s="78"/>
      <c r="S439" s="78"/>
      <c r="T439" s="86"/>
      <c r="U439" s="78"/>
      <c r="V439" s="87"/>
      <c r="W439" s="78"/>
      <c r="X439" s="87"/>
      <c r="Y439" s="78"/>
      <c r="Z439" s="78"/>
      <c r="AA439" s="78"/>
    </row>
    <row r="440" spans="1:27">
      <c r="A440" s="78"/>
      <c r="B440" s="79"/>
      <c r="C440" s="80"/>
      <c r="D440" s="80"/>
      <c r="E440" s="81"/>
      <c r="F440" s="82"/>
      <c r="G440" s="83"/>
      <c r="H440" s="84"/>
      <c r="I440" s="83"/>
      <c r="J440" s="83"/>
      <c r="K440" s="84"/>
      <c r="L440" s="83"/>
      <c r="M440" s="83"/>
      <c r="N440" s="84"/>
      <c r="O440" s="85"/>
      <c r="P440" s="78"/>
      <c r="Q440" s="78"/>
      <c r="R440" s="78"/>
      <c r="S440" s="78"/>
      <c r="T440" s="86"/>
      <c r="U440" s="78"/>
      <c r="V440" s="87"/>
      <c r="W440" s="78"/>
      <c r="X440" s="87"/>
      <c r="Y440" s="78"/>
      <c r="Z440" s="78"/>
      <c r="AA440" s="78"/>
    </row>
    <row r="441" spans="1:27">
      <c r="A441" s="78"/>
      <c r="B441" s="79"/>
      <c r="C441" s="80"/>
      <c r="D441" s="80"/>
      <c r="E441" s="81"/>
      <c r="F441" s="82"/>
      <c r="G441" s="83"/>
      <c r="H441" s="84"/>
      <c r="I441" s="83"/>
      <c r="J441" s="83"/>
      <c r="K441" s="84"/>
      <c r="L441" s="83"/>
      <c r="M441" s="83"/>
      <c r="N441" s="84"/>
      <c r="O441" s="85"/>
      <c r="P441" s="78"/>
      <c r="Q441" s="78"/>
      <c r="R441" s="78"/>
      <c r="S441" s="78"/>
      <c r="T441" s="86"/>
      <c r="U441" s="78"/>
      <c r="V441" s="87"/>
      <c r="W441" s="78"/>
      <c r="X441" s="87"/>
      <c r="Y441" s="78"/>
      <c r="Z441" s="78"/>
      <c r="AA441" s="78"/>
    </row>
    <row r="442" spans="1:27">
      <c r="A442" s="78"/>
      <c r="B442" s="79"/>
      <c r="C442" s="80"/>
      <c r="D442" s="80"/>
      <c r="E442" s="81"/>
      <c r="F442" s="82"/>
      <c r="G442" s="83"/>
      <c r="H442" s="84"/>
      <c r="I442" s="83"/>
      <c r="J442" s="83"/>
      <c r="K442" s="84"/>
      <c r="L442" s="83"/>
      <c r="M442" s="83"/>
      <c r="N442" s="84"/>
      <c r="O442" s="85"/>
      <c r="P442" s="78"/>
      <c r="Q442" s="78"/>
      <c r="R442" s="78"/>
      <c r="S442" s="78"/>
      <c r="T442" s="86"/>
      <c r="U442" s="78"/>
      <c r="V442" s="87"/>
      <c r="W442" s="78"/>
      <c r="X442" s="87"/>
      <c r="Y442" s="78"/>
      <c r="Z442" s="78"/>
      <c r="AA442" s="78"/>
    </row>
    <row r="443" spans="1:27">
      <c r="A443" s="78"/>
      <c r="B443" s="79"/>
      <c r="C443" s="80"/>
      <c r="D443" s="80"/>
      <c r="E443" s="81"/>
      <c r="F443" s="82"/>
      <c r="G443" s="83"/>
      <c r="H443" s="84"/>
      <c r="I443" s="83"/>
      <c r="J443" s="83"/>
      <c r="K443" s="84"/>
      <c r="L443" s="83"/>
      <c r="M443" s="83"/>
      <c r="N443" s="84"/>
      <c r="O443" s="85"/>
      <c r="P443" s="78"/>
      <c r="Q443" s="78"/>
      <c r="R443" s="78"/>
      <c r="S443" s="78"/>
      <c r="T443" s="86"/>
      <c r="U443" s="78"/>
      <c r="V443" s="87"/>
      <c r="W443" s="78"/>
      <c r="X443" s="87"/>
      <c r="Y443" s="78"/>
      <c r="Z443" s="78"/>
      <c r="AA443" s="78"/>
    </row>
    <row r="444" spans="1:27">
      <c r="A444" s="78"/>
      <c r="B444" s="79"/>
      <c r="C444" s="80"/>
      <c r="D444" s="80"/>
      <c r="E444" s="81"/>
      <c r="F444" s="82"/>
      <c r="G444" s="83"/>
      <c r="H444" s="84"/>
      <c r="I444" s="83"/>
      <c r="J444" s="83"/>
      <c r="K444" s="84"/>
      <c r="L444" s="83"/>
      <c r="M444" s="83"/>
      <c r="N444" s="84"/>
      <c r="O444" s="85"/>
      <c r="P444" s="78"/>
      <c r="Q444" s="78"/>
      <c r="R444" s="78"/>
      <c r="S444" s="78"/>
      <c r="T444" s="86"/>
      <c r="U444" s="78"/>
      <c r="V444" s="87"/>
      <c r="W444" s="78"/>
      <c r="X444" s="87"/>
      <c r="Y444" s="78"/>
      <c r="Z444" s="78"/>
      <c r="AA444" s="78"/>
    </row>
    <row r="445" spans="1:27">
      <c r="A445" s="78"/>
      <c r="B445" s="79"/>
      <c r="C445" s="80"/>
      <c r="D445" s="80"/>
      <c r="E445" s="81"/>
      <c r="F445" s="82"/>
      <c r="G445" s="83"/>
      <c r="H445" s="84"/>
      <c r="I445" s="83"/>
      <c r="J445" s="83"/>
      <c r="K445" s="84"/>
      <c r="L445" s="83"/>
      <c r="M445" s="83"/>
      <c r="N445" s="84"/>
      <c r="O445" s="85"/>
      <c r="P445" s="78"/>
      <c r="Q445" s="78"/>
      <c r="R445" s="78"/>
      <c r="S445" s="78"/>
      <c r="T445" s="86"/>
      <c r="U445" s="78"/>
      <c r="V445" s="87"/>
      <c r="W445" s="78"/>
      <c r="X445" s="87"/>
      <c r="Y445" s="78"/>
      <c r="Z445" s="78"/>
      <c r="AA445" s="78"/>
    </row>
    <row r="446" spans="1:27">
      <c r="A446" s="78"/>
      <c r="B446" s="79"/>
      <c r="C446" s="80"/>
      <c r="D446" s="80"/>
      <c r="E446" s="81"/>
      <c r="F446" s="82"/>
      <c r="G446" s="83"/>
      <c r="H446" s="84"/>
      <c r="I446" s="83"/>
      <c r="J446" s="83"/>
      <c r="K446" s="84"/>
      <c r="L446" s="83"/>
      <c r="M446" s="83"/>
      <c r="N446" s="84"/>
      <c r="O446" s="85"/>
      <c r="P446" s="78"/>
      <c r="Q446" s="78"/>
      <c r="R446" s="78"/>
      <c r="S446" s="78"/>
      <c r="T446" s="86"/>
      <c r="U446" s="78"/>
      <c r="V446" s="87"/>
      <c r="W446" s="78"/>
      <c r="X446" s="87"/>
      <c r="Y446" s="78"/>
      <c r="Z446" s="78"/>
      <c r="AA446" s="78"/>
    </row>
    <row r="447" spans="1:27">
      <c r="A447" s="78"/>
      <c r="B447" s="79"/>
      <c r="C447" s="80"/>
      <c r="D447" s="80"/>
      <c r="E447" s="81"/>
      <c r="F447" s="82"/>
      <c r="G447" s="83"/>
      <c r="H447" s="84"/>
      <c r="I447" s="83"/>
      <c r="J447" s="83"/>
      <c r="K447" s="84"/>
      <c r="L447" s="83"/>
      <c r="M447" s="83"/>
      <c r="N447" s="84"/>
      <c r="O447" s="85"/>
      <c r="P447" s="78"/>
      <c r="Q447" s="78"/>
      <c r="R447" s="78"/>
      <c r="S447" s="78"/>
      <c r="T447" s="86"/>
      <c r="U447" s="78"/>
      <c r="V447" s="87"/>
      <c r="W447" s="78"/>
      <c r="X447" s="87"/>
      <c r="Y447" s="78"/>
      <c r="Z447" s="78"/>
      <c r="AA447" s="78"/>
    </row>
    <row r="448" spans="1:27">
      <c r="A448" s="78"/>
      <c r="B448" s="79"/>
      <c r="C448" s="80"/>
      <c r="D448" s="80"/>
      <c r="E448" s="81"/>
      <c r="F448" s="82"/>
      <c r="G448" s="83"/>
      <c r="H448" s="84"/>
      <c r="I448" s="83"/>
      <c r="J448" s="83"/>
      <c r="K448" s="84"/>
      <c r="L448" s="83"/>
      <c r="M448" s="83"/>
      <c r="N448" s="84"/>
      <c r="O448" s="85"/>
      <c r="P448" s="78"/>
      <c r="Q448" s="78"/>
      <c r="R448" s="78"/>
      <c r="S448" s="78"/>
      <c r="T448" s="86"/>
      <c r="U448" s="78"/>
      <c r="V448" s="87"/>
      <c r="W448" s="78"/>
      <c r="X448" s="87"/>
      <c r="Y448" s="78"/>
      <c r="Z448" s="78"/>
      <c r="AA448" s="78"/>
    </row>
    <row r="449" spans="1:27">
      <c r="A449" s="78"/>
      <c r="B449" s="79"/>
      <c r="C449" s="80"/>
      <c r="D449" s="80"/>
      <c r="E449" s="81"/>
      <c r="F449" s="82"/>
      <c r="G449" s="83"/>
      <c r="H449" s="84"/>
      <c r="I449" s="83"/>
      <c r="J449" s="83"/>
      <c r="K449" s="84"/>
      <c r="L449" s="83"/>
      <c r="M449" s="83"/>
      <c r="N449" s="84"/>
      <c r="O449" s="85"/>
      <c r="P449" s="78"/>
      <c r="Q449" s="78"/>
      <c r="R449" s="78"/>
      <c r="S449" s="78"/>
      <c r="T449" s="86"/>
      <c r="U449" s="78"/>
      <c r="V449" s="87"/>
      <c r="W449" s="78"/>
      <c r="X449" s="87"/>
      <c r="Y449" s="78"/>
      <c r="Z449" s="78"/>
      <c r="AA449" s="78"/>
    </row>
    <row r="450" spans="1:27">
      <c r="A450" s="78"/>
      <c r="B450" s="79"/>
      <c r="C450" s="80"/>
      <c r="D450" s="80"/>
      <c r="E450" s="81"/>
      <c r="F450" s="82"/>
      <c r="G450" s="83"/>
      <c r="H450" s="84"/>
      <c r="I450" s="83"/>
      <c r="J450" s="83"/>
      <c r="K450" s="84"/>
      <c r="L450" s="83"/>
      <c r="M450" s="83"/>
      <c r="N450" s="84"/>
      <c r="O450" s="85"/>
      <c r="P450" s="78"/>
      <c r="Q450" s="78"/>
      <c r="R450" s="78"/>
      <c r="S450" s="78"/>
      <c r="T450" s="86"/>
      <c r="U450" s="78"/>
      <c r="V450" s="87"/>
      <c r="W450" s="78"/>
      <c r="X450" s="87"/>
      <c r="Y450" s="78"/>
      <c r="Z450" s="78"/>
      <c r="AA450" s="78"/>
    </row>
    <row r="451" spans="1:27">
      <c r="A451" s="78"/>
      <c r="B451" s="79"/>
      <c r="C451" s="80"/>
      <c r="D451" s="80"/>
      <c r="E451" s="81"/>
      <c r="F451" s="82"/>
      <c r="G451" s="83"/>
      <c r="H451" s="84"/>
      <c r="I451" s="83"/>
      <c r="J451" s="83"/>
      <c r="K451" s="84"/>
      <c r="L451" s="83"/>
      <c r="M451" s="83"/>
      <c r="N451" s="84"/>
      <c r="O451" s="85"/>
      <c r="P451" s="78"/>
      <c r="Q451" s="78"/>
      <c r="R451" s="78"/>
      <c r="S451" s="78"/>
      <c r="T451" s="86"/>
      <c r="U451" s="78"/>
      <c r="V451" s="87"/>
      <c r="W451" s="78"/>
      <c r="X451" s="87"/>
      <c r="Y451" s="78"/>
      <c r="Z451" s="78"/>
      <c r="AA451" s="78"/>
    </row>
    <row r="452" spans="1:27">
      <c r="A452" s="78"/>
      <c r="B452" s="79"/>
      <c r="C452" s="80"/>
      <c r="D452" s="80"/>
      <c r="E452" s="81"/>
      <c r="F452" s="82"/>
      <c r="G452" s="83"/>
      <c r="H452" s="84"/>
      <c r="I452" s="83"/>
      <c r="J452" s="83"/>
      <c r="K452" s="84"/>
      <c r="L452" s="83"/>
      <c r="M452" s="83"/>
      <c r="N452" s="84"/>
      <c r="O452" s="85"/>
      <c r="P452" s="78"/>
      <c r="Q452" s="78"/>
      <c r="R452" s="78"/>
      <c r="S452" s="78"/>
      <c r="T452" s="86"/>
      <c r="U452" s="78"/>
      <c r="V452" s="87"/>
      <c r="W452" s="78"/>
      <c r="X452" s="87"/>
      <c r="Y452" s="78"/>
      <c r="Z452" s="78"/>
      <c r="AA452" s="78"/>
    </row>
    <row r="453" spans="1:27">
      <c r="A453" s="78"/>
      <c r="B453" s="79"/>
      <c r="C453" s="80"/>
      <c r="D453" s="80"/>
      <c r="E453" s="81"/>
      <c r="F453" s="82"/>
      <c r="G453" s="83"/>
      <c r="H453" s="84"/>
      <c r="I453" s="83"/>
      <c r="J453" s="83"/>
      <c r="K453" s="84"/>
      <c r="L453" s="83"/>
      <c r="M453" s="83"/>
      <c r="N453" s="84"/>
      <c r="O453" s="85"/>
      <c r="P453" s="78"/>
      <c r="Q453" s="78"/>
      <c r="R453" s="78"/>
      <c r="S453" s="78"/>
      <c r="T453" s="86"/>
      <c r="U453" s="78"/>
      <c r="V453" s="87"/>
      <c r="W453" s="78"/>
      <c r="X453" s="87"/>
      <c r="Y453" s="78"/>
      <c r="Z453" s="78"/>
      <c r="AA453" s="78"/>
    </row>
    <row r="454" spans="1:27">
      <c r="A454" s="78"/>
      <c r="B454" s="79"/>
      <c r="C454" s="80"/>
      <c r="D454" s="80"/>
      <c r="E454" s="81"/>
      <c r="F454" s="82"/>
      <c r="G454" s="83"/>
      <c r="H454" s="84"/>
      <c r="I454" s="83"/>
      <c r="J454" s="83"/>
      <c r="K454" s="84"/>
      <c r="L454" s="83"/>
      <c r="M454" s="83"/>
      <c r="N454" s="84"/>
      <c r="O454" s="85"/>
      <c r="P454" s="78"/>
      <c r="Q454" s="78"/>
      <c r="R454" s="78"/>
      <c r="S454" s="78"/>
      <c r="T454" s="86"/>
      <c r="U454" s="78"/>
      <c r="V454" s="87"/>
      <c r="W454" s="78"/>
      <c r="X454" s="87"/>
      <c r="Y454" s="78"/>
      <c r="Z454" s="78"/>
      <c r="AA454" s="78"/>
    </row>
    <row r="455" spans="1:27">
      <c r="A455" s="78"/>
      <c r="B455" s="79"/>
      <c r="C455" s="80"/>
      <c r="D455" s="80"/>
      <c r="E455" s="81"/>
      <c r="F455" s="82"/>
      <c r="G455" s="83"/>
      <c r="H455" s="84"/>
      <c r="I455" s="83"/>
      <c r="J455" s="83"/>
      <c r="K455" s="84"/>
      <c r="L455" s="83"/>
      <c r="M455" s="83"/>
      <c r="N455" s="84"/>
      <c r="O455" s="85"/>
      <c r="P455" s="78"/>
      <c r="Q455" s="78"/>
      <c r="R455" s="78"/>
      <c r="S455" s="78"/>
      <c r="T455" s="86"/>
      <c r="U455" s="78"/>
      <c r="V455" s="87"/>
      <c r="W455" s="78"/>
      <c r="X455" s="87"/>
      <c r="Y455" s="78"/>
      <c r="Z455" s="78"/>
      <c r="AA455" s="78"/>
    </row>
    <row r="456" spans="1:27">
      <c r="A456" s="78"/>
      <c r="B456" s="79"/>
      <c r="C456" s="80"/>
      <c r="D456" s="80"/>
      <c r="E456" s="81"/>
      <c r="F456" s="82"/>
      <c r="G456" s="83"/>
      <c r="H456" s="84"/>
      <c r="I456" s="83"/>
      <c r="J456" s="83"/>
      <c r="K456" s="84"/>
      <c r="L456" s="83"/>
      <c r="M456" s="83"/>
      <c r="N456" s="84"/>
      <c r="O456" s="85"/>
      <c r="P456" s="78"/>
      <c r="Q456" s="78"/>
      <c r="R456" s="78"/>
      <c r="S456" s="78"/>
      <c r="T456" s="86"/>
      <c r="U456" s="78"/>
      <c r="V456" s="87"/>
      <c r="W456" s="78"/>
      <c r="X456" s="87"/>
      <c r="Y456" s="78"/>
      <c r="Z456" s="78"/>
      <c r="AA456" s="78"/>
    </row>
    <row r="457" spans="1:27">
      <c r="A457" s="78"/>
      <c r="B457" s="79"/>
      <c r="C457" s="80"/>
      <c r="D457" s="80"/>
      <c r="E457" s="81"/>
      <c r="F457" s="82"/>
      <c r="G457" s="83"/>
      <c r="H457" s="84"/>
      <c r="I457" s="83"/>
      <c r="J457" s="83"/>
      <c r="K457" s="84"/>
      <c r="L457" s="83"/>
      <c r="M457" s="83"/>
      <c r="N457" s="84"/>
      <c r="O457" s="85"/>
      <c r="P457" s="78"/>
      <c r="Q457" s="78"/>
      <c r="R457" s="78"/>
      <c r="S457" s="78"/>
      <c r="T457" s="86"/>
      <c r="U457" s="78"/>
      <c r="V457" s="87"/>
      <c r="W457" s="78"/>
      <c r="X457" s="87"/>
      <c r="Y457" s="78"/>
      <c r="Z457" s="78"/>
      <c r="AA457" s="78"/>
    </row>
    <row r="458" spans="1:27">
      <c r="A458" s="78"/>
      <c r="B458" s="79"/>
      <c r="C458" s="80"/>
      <c r="D458" s="80"/>
      <c r="E458" s="81"/>
      <c r="F458" s="82"/>
      <c r="G458" s="83"/>
      <c r="H458" s="84"/>
      <c r="I458" s="83"/>
      <c r="J458" s="83"/>
      <c r="K458" s="84"/>
      <c r="L458" s="83"/>
      <c r="M458" s="83"/>
      <c r="N458" s="84"/>
      <c r="O458" s="85"/>
      <c r="P458" s="78"/>
      <c r="Q458" s="78"/>
      <c r="R458" s="78"/>
      <c r="S458" s="78"/>
      <c r="T458" s="86"/>
      <c r="U458" s="78"/>
      <c r="V458" s="87"/>
      <c r="W458" s="78"/>
      <c r="X458" s="87"/>
      <c r="Y458" s="78"/>
      <c r="Z458" s="78"/>
      <c r="AA458" s="78"/>
    </row>
    <row r="459" spans="1:27">
      <c r="A459" s="78"/>
      <c r="B459" s="79"/>
      <c r="C459" s="80"/>
      <c r="D459" s="80"/>
      <c r="E459" s="81"/>
      <c r="F459" s="82"/>
      <c r="G459" s="83"/>
      <c r="H459" s="84"/>
      <c r="I459" s="83"/>
      <c r="J459" s="83"/>
      <c r="K459" s="84"/>
      <c r="L459" s="83"/>
      <c r="M459" s="83"/>
      <c r="N459" s="84"/>
      <c r="O459" s="85"/>
      <c r="P459" s="78"/>
      <c r="Q459" s="78"/>
      <c r="R459" s="78"/>
      <c r="S459" s="78"/>
      <c r="T459" s="86"/>
      <c r="U459" s="78"/>
      <c r="V459" s="87"/>
      <c r="W459" s="78"/>
      <c r="X459" s="87"/>
      <c r="Y459" s="78"/>
      <c r="Z459" s="78"/>
      <c r="AA459" s="78"/>
    </row>
    <row r="460" spans="1:27">
      <c r="A460" s="78"/>
      <c r="B460" s="79"/>
      <c r="C460" s="80"/>
      <c r="D460" s="80"/>
      <c r="E460" s="81"/>
      <c r="F460" s="82"/>
      <c r="G460" s="83"/>
      <c r="H460" s="84"/>
      <c r="I460" s="83"/>
      <c r="J460" s="83"/>
      <c r="K460" s="84"/>
      <c r="L460" s="83"/>
      <c r="M460" s="83"/>
      <c r="N460" s="84"/>
      <c r="O460" s="85"/>
      <c r="P460" s="78"/>
      <c r="Q460" s="78"/>
      <c r="R460" s="78"/>
      <c r="S460" s="78"/>
      <c r="T460" s="86"/>
      <c r="U460" s="78"/>
      <c r="V460" s="87"/>
      <c r="W460" s="78"/>
      <c r="X460" s="87"/>
      <c r="Y460" s="78"/>
      <c r="Z460" s="78"/>
      <c r="AA460" s="78"/>
    </row>
    <row r="461" spans="1:27">
      <c r="A461" s="78"/>
      <c r="B461" s="79"/>
      <c r="C461" s="80"/>
      <c r="D461" s="80"/>
      <c r="E461" s="81"/>
      <c r="F461" s="82"/>
      <c r="G461" s="83"/>
      <c r="H461" s="84"/>
      <c r="I461" s="83"/>
      <c r="J461" s="83"/>
      <c r="K461" s="84"/>
      <c r="L461" s="83"/>
      <c r="M461" s="83"/>
      <c r="N461" s="84"/>
      <c r="O461" s="85"/>
      <c r="P461" s="78"/>
      <c r="Q461" s="78"/>
      <c r="R461" s="78"/>
      <c r="S461" s="78"/>
      <c r="T461" s="86"/>
      <c r="U461" s="78"/>
      <c r="V461" s="87"/>
      <c r="W461" s="78"/>
      <c r="X461" s="87"/>
      <c r="Y461" s="78"/>
      <c r="Z461" s="78"/>
      <c r="AA461" s="78"/>
    </row>
    <row r="462" spans="1:27">
      <c r="A462" s="78"/>
      <c r="B462" s="79"/>
      <c r="C462" s="80"/>
      <c r="D462" s="80"/>
      <c r="E462" s="81"/>
      <c r="F462" s="82"/>
      <c r="G462" s="83"/>
      <c r="H462" s="84"/>
      <c r="I462" s="83"/>
      <c r="J462" s="83"/>
      <c r="K462" s="84"/>
      <c r="L462" s="83"/>
      <c r="M462" s="83"/>
      <c r="N462" s="84"/>
      <c r="O462" s="85"/>
      <c r="P462" s="78"/>
      <c r="Q462" s="78"/>
      <c r="R462" s="78"/>
      <c r="S462" s="78"/>
      <c r="T462" s="86"/>
      <c r="U462" s="78"/>
      <c r="V462" s="87"/>
      <c r="W462" s="78"/>
      <c r="X462" s="87"/>
      <c r="Y462" s="78"/>
      <c r="Z462" s="78"/>
      <c r="AA462" s="78"/>
    </row>
    <row r="463" spans="1:27">
      <c r="A463" s="78"/>
      <c r="B463" s="79"/>
      <c r="C463" s="80"/>
      <c r="D463" s="80"/>
      <c r="E463" s="81"/>
      <c r="F463" s="82"/>
      <c r="G463" s="83"/>
      <c r="H463" s="84"/>
      <c r="I463" s="83"/>
      <c r="J463" s="83"/>
      <c r="K463" s="84"/>
      <c r="L463" s="83"/>
      <c r="M463" s="83"/>
      <c r="N463" s="84"/>
      <c r="O463" s="85"/>
      <c r="P463" s="78"/>
      <c r="Q463" s="78"/>
      <c r="R463" s="78"/>
      <c r="S463" s="78"/>
      <c r="T463" s="86"/>
      <c r="U463" s="78"/>
      <c r="V463" s="87"/>
      <c r="W463" s="78"/>
      <c r="X463" s="87"/>
      <c r="Y463" s="78"/>
      <c r="Z463" s="78"/>
      <c r="AA463" s="78"/>
    </row>
    <row r="464" spans="1:27">
      <c r="A464" s="78"/>
      <c r="B464" s="79"/>
      <c r="C464" s="80"/>
      <c r="D464" s="80"/>
      <c r="E464" s="81"/>
      <c r="F464" s="82"/>
      <c r="G464" s="83"/>
      <c r="H464" s="84"/>
      <c r="I464" s="83"/>
      <c r="J464" s="83"/>
      <c r="K464" s="84"/>
      <c r="L464" s="83"/>
      <c r="M464" s="83"/>
      <c r="N464" s="84"/>
      <c r="O464" s="85"/>
      <c r="P464" s="78"/>
      <c r="Q464" s="78"/>
      <c r="R464" s="78"/>
      <c r="S464" s="78"/>
      <c r="T464" s="86"/>
      <c r="U464" s="78"/>
      <c r="V464" s="87"/>
      <c r="W464" s="78"/>
      <c r="X464" s="87"/>
      <c r="Y464" s="78"/>
      <c r="Z464" s="78"/>
      <c r="AA464" s="78"/>
    </row>
    <row r="465" spans="1:27">
      <c r="A465" s="78"/>
      <c r="B465" s="79"/>
      <c r="C465" s="80"/>
      <c r="D465" s="80"/>
      <c r="E465" s="81"/>
      <c r="F465" s="82"/>
      <c r="G465" s="83"/>
      <c r="H465" s="84"/>
      <c r="I465" s="83"/>
      <c r="J465" s="83"/>
      <c r="K465" s="84"/>
      <c r="L465" s="83"/>
      <c r="M465" s="83"/>
      <c r="N465" s="84"/>
      <c r="O465" s="85"/>
      <c r="P465" s="78"/>
      <c r="Q465" s="78"/>
      <c r="R465" s="78"/>
      <c r="S465" s="78"/>
      <c r="T465" s="86"/>
      <c r="U465" s="78"/>
      <c r="V465" s="87"/>
      <c r="W465" s="78"/>
      <c r="X465" s="87"/>
      <c r="Y465" s="78"/>
      <c r="Z465" s="78"/>
      <c r="AA465" s="78"/>
    </row>
    <row r="466" spans="1:27">
      <c r="A466" s="78"/>
      <c r="B466" s="79"/>
      <c r="C466" s="80"/>
      <c r="D466" s="80"/>
      <c r="E466" s="81"/>
      <c r="F466" s="82"/>
      <c r="G466" s="83"/>
      <c r="H466" s="84"/>
      <c r="I466" s="83"/>
      <c r="J466" s="83"/>
      <c r="K466" s="84"/>
      <c r="L466" s="83"/>
      <c r="M466" s="83"/>
      <c r="N466" s="84"/>
      <c r="O466" s="85"/>
      <c r="P466" s="78"/>
      <c r="Q466" s="78"/>
      <c r="R466" s="78"/>
      <c r="S466" s="78"/>
      <c r="T466" s="86"/>
      <c r="U466" s="78"/>
      <c r="V466" s="87"/>
      <c r="W466" s="78"/>
      <c r="X466" s="87"/>
      <c r="Y466" s="78"/>
      <c r="Z466" s="78"/>
      <c r="AA466" s="78"/>
    </row>
    <row r="467" spans="1:27">
      <c r="A467" s="78"/>
      <c r="B467" s="79"/>
      <c r="C467" s="80"/>
      <c r="D467" s="80"/>
      <c r="E467" s="81"/>
      <c r="F467" s="82"/>
      <c r="G467" s="83"/>
      <c r="H467" s="84"/>
      <c r="I467" s="83"/>
      <c r="J467" s="83"/>
      <c r="K467" s="84"/>
      <c r="L467" s="83"/>
      <c r="M467" s="83"/>
      <c r="N467" s="84"/>
      <c r="O467" s="85"/>
      <c r="P467" s="78"/>
      <c r="Q467" s="78"/>
      <c r="R467" s="78"/>
      <c r="S467" s="78"/>
      <c r="T467" s="86"/>
      <c r="U467" s="78"/>
      <c r="V467" s="87"/>
      <c r="W467" s="78"/>
      <c r="X467" s="87"/>
      <c r="Y467" s="78"/>
      <c r="Z467" s="78"/>
      <c r="AA467" s="78"/>
    </row>
    <row r="468" spans="1:27">
      <c r="A468" s="78"/>
      <c r="B468" s="79"/>
      <c r="C468" s="80"/>
      <c r="D468" s="80"/>
      <c r="E468" s="81"/>
      <c r="F468" s="82"/>
      <c r="G468" s="83"/>
      <c r="H468" s="84"/>
      <c r="I468" s="83"/>
      <c r="J468" s="83"/>
      <c r="K468" s="84"/>
      <c r="L468" s="83"/>
      <c r="M468" s="83"/>
      <c r="N468" s="84"/>
      <c r="O468" s="85"/>
      <c r="P468" s="78"/>
      <c r="Q468" s="78"/>
      <c r="R468" s="78"/>
      <c r="S468" s="78"/>
      <c r="T468" s="86"/>
      <c r="U468" s="78"/>
      <c r="V468" s="87"/>
      <c r="W468" s="78"/>
      <c r="X468" s="87"/>
      <c r="Y468" s="78"/>
      <c r="Z468" s="78"/>
      <c r="AA468" s="78"/>
    </row>
    <row r="469" spans="1:27">
      <c r="A469" s="78"/>
      <c r="B469" s="79"/>
      <c r="C469" s="80"/>
      <c r="D469" s="80"/>
      <c r="E469" s="81"/>
      <c r="F469" s="82"/>
      <c r="G469" s="83"/>
      <c r="H469" s="84"/>
      <c r="I469" s="83"/>
      <c r="J469" s="83"/>
      <c r="K469" s="84"/>
      <c r="L469" s="83"/>
      <c r="M469" s="83"/>
      <c r="N469" s="84"/>
      <c r="O469" s="85"/>
      <c r="P469" s="78"/>
      <c r="Q469" s="78"/>
      <c r="R469" s="78"/>
      <c r="S469" s="78"/>
      <c r="T469" s="86"/>
      <c r="U469" s="78"/>
      <c r="V469" s="87"/>
      <c r="W469" s="78"/>
      <c r="X469" s="87"/>
      <c r="Y469" s="78"/>
      <c r="Z469" s="78"/>
      <c r="AA469" s="78"/>
    </row>
    <row r="470" spans="1:27">
      <c r="A470" s="78"/>
      <c r="B470" s="79"/>
      <c r="C470" s="80"/>
      <c r="D470" s="80"/>
      <c r="E470" s="81"/>
      <c r="F470" s="82"/>
      <c r="G470" s="83"/>
      <c r="H470" s="84"/>
      <c r="I470" s="83"/>
      <c r="J470" s="83"/>
      <c r="K470" s="84"/>
      <c r="L470" s="83"/>
      <c r="M470" s="83"/>
      <c r="N470" s="84"/>
      <c r="O470" s="85"/>
      <c r="P470" s="78"/>
      <c r="Q470" s="78"/>
      <c r="R470" s="78"/>
      <c r="S470" s="78"/>
      <c r="T470" s="86"/>
      <c r="U470" s="78"/>
      <c r="V470" s="87"/>
      <c r="W470" s="78"/>
      <c r="X470" s="87"/>
      <c r="Y470" s="78"/>
      <c r="Z470" s="78"/>
      <c r="AA470" s="78"/>
    </row>
    <row r="471" spans="1:27">
      <c r="A471" s="78"/>
      <c r="B471" s="79"/>
      <c r="C471" s="80"/>
      <c r="D471" s="80"/>
      <c r="E471" s="81"/>
      <c r="F471" s="82"/>
      <c r="G471" s="83"/>
      <c r="H471" s="84"/>
      <c r="I471" s="83"/>
      <c r="J471" s="83"/>
      <c r="K471" s="84"/>
      <c r="L471" s="83"/>
      <c r="M471" s="83"/>
      <c r="N471" s="84"/>
      <c r="O471" s="85"/>
      <c r="P471" s="78"/>
      <c r="Q471" s="78"/>
      <c r="R471" s="78"/>
      <c r="S471" s="78"/>
      <c r="T471" s="86"/>
      <c r="U471" s="78"/>
      <c r="V471" s="87"/>
      <c r="W471" s="78"/>
      <c r="X471" s="87"/>
      <c r="Y471" s="78"/>
      <c r="Z471" s="78"/>
      <c r="AA471" s="78"/>
    </row>
    <row r="472" spans="1:27">
      <c r="A472" s="78"/>
      <c r="B472" s="79"/>
      <c r="C472" s="80"/>
      <c r="D472" s="80"/>
      <c r="E472" s="81"/>
      <c r="F472" s="82"/>
      <c r="G472" s="83"/>
      <c r="H472" s="84"/>
      <c r="I472" s="83"/>
      <c r="J472" s="83"/>
      <c r="K472" s="84"/>
      <c r="L472" s="83"/>
      <c r="M472" s="83"/>
      <c r="N472" s="84"/>
      <c r="O472" s="85"/>
      <c r="P472" s="78"/>
      <c r="Q472" s="78"/>
      <c r="R472" s="78"/>
      <c r="S472" s="78"/>
      <c r="T472" s="86"/>
      <c r="U472" s="78"/>
      <c r="V472" s="87"/>
      <c r="W472" s="78"/>
      <c r="X472" s="87"/>
      <c r="Y472" s="78"/>
      <c r="Z472" s="78"/>
      <c r="AA472" s="78"/>
    </row>
    <row r="473" spans="1:27">
      <c r="A473" s="78"/>
      <c r="B473" s="79"/>
      <c r="C473" s="80"/>
      <c r="D473" s="80"/>
      <c r="E473" s="81"/>
      <c r="F473" s="82"/>
      <c r="G473" s="83"/>
      <c r="H473" s="84"/>
      <c r="I473" s="83"/>
      <c r="J473" s="83"/>
      <c r="K473" s="84"/>
      <c r="L473" s="83"/>
      <c r="M473" s="83"/>
      <c r="N473" s="84"/>
      <c r="O473" s="85"/>
      <c r="P473" s="78"/>
      <c r="Q473" s="78"/>
      <c r="R473" s="78"/>
      <c r="S473" s="78"/>
      <c r="T473" s="86"/>
      <c r="U473" s="78"/>
      <c r="V473" s="87"/>
      <c r="W473" s="78"/>
      <c r="X473" s="87"/>
      <c r="Y473" s="78"/>
      <c r="Z473" s="78"/>
      <c r="AA473" s="78"/>
    </row>
    <row r="474" spans="1:27">
      <c r="A474" s="78"/>
      <c r="B474" s="79"/>
      <c r="C474" s="80"/>
      <c r="D474" s="80"/>
      <c r="E474" s="81"/>
      <c r="F474" s="82"/>
      <c r="G474" s="83"/>
      <c r="H474" s="84"/>
      <c r="I474" s="83"/>
      <c r="J474" s="83"/>
      <c r="K474" s="84"/>
      <c r="L474" s="83"/>
      <c r="M474" s="83"/>
      <c r="N474" s="84"/>
      <c r="O474" s="85"/>
      <c r="P474" s="78"/>
      <c r="Q474" s="78"/>
      <c r="R474" s="78"/>
      <c r="S474" s="78"/>
      <c r="T474" s="86"/>
      <c r="U474" s="78"/>
      <c r="V474" s="87"/>
      <c r="W474" s="78"/>
      <c r="X474" s="87"/>
      <c r="Y474" s="78"/>
      <c r="Z474" s="78"/>
      <c r="AA474" s="78"/>
    </row>
    <row r="475" spans="1:27">
      <c r="A475" s="78"/>
      <c r="B475" s="79"/>
      <c r="C475" s="80"/>
      <c r="D475" s="80"/>
      <c r="E475" s="81"/>
      <c r="F475" s="82"/>
      <c r="G475" s="83"/>
      <c r="H475" s="84"/>
      <c r="I475" s="83"/>
      <c r="J475" s="83"/>
      <c r="K475" s="84"/>
      <c r="L475" s="83"/>
      <c r="M475" s="83"/>
      <c r="N475" s="84"/>
      <c r="O475" s="85"/>
      <c r="P475" s="78"/>
      <c r="Q475" s="78"/>
      <c r="R475" s="78"/>
      <c r="S475" s="78"/>
      <c r="T475" s="86"/>
      <c r="U475" s="78"/>
      <c r="V475" s="87"/>
      <c r="W475" s="78"/>
      <c r="X475" s="87"/>
      <c r="Y475" s="78"/>
      <c r="Z475" s="78"/>
      <c r="AA475" s="78"/>
    </row>
    <row r="476" spans="1:27">
      <c r="A476" s="78"/>
      <c r="B476" s="79"/>
      <c r="C476" s="80"/>
      <c r="D476" s="80"/>
      <c r="E476" s="81"/>
      <c r="F476" s="82"/>
      <c r="G476" s="83"/>
      <c r="H476" s="84"/>
      <c r="I476" s="83"/>
      <c r="J476" s="83"/>
      <c r="K476" s="84"/>
      <c r="L476" s="83"/>
      <c r="M476" s="83"/>
      <c r="N476" s="84"/>
      <c r="O476" s="85"/>
      <c r="P476" s="78"/>
      <c r="Q476" s="78"/>
      <c r="R476" s="78"/>
      <c r="S476" s="78"/>
      <c r="T476" s="86"/>
      <c r="U476" s="78"/>
      <c r="V476" s="87"/>
      <c r="W476" s="78"/>
      <c r="X476" s="87"/>
      <c r="Y476" s="78"/>
      <c r="Z476" s="78"/>
      <c r="AA476" s="78"/>
    </row>
    <row r="477" spans="1:27">
      <c r="A477" s="78"/>
      <c r="B477" s="79"/>
      <c r="C477" s="80"/>
      <c r="D477" s="80"/>
      <c r="E477" s="81"/>
      <c r="F477" s="82"/>
      <c r="G477" s="83"/>
      <c r="H477" s="84"/>
      <c r="I477" s="83"/>
      <c r="J477" s="83"/>
      <c r="K477" s="84"/>
      <c r="L477" s="83"/>
      <c r="M477" s="83"/>
      <c r="N477" s="84"/>
      <c r="O477" s="85"/>
      <c r="P477" s="78"/>
      <c r="Q477" s="78"/>
      <c r="R477" s="78"/>
      <c r="S477" s="78"/>
      <c r="T477" s="86"/>
      <c r="U477" s="78"/>
      <c r="V477" s="87"/>
      <c r="W477" s="78"/>
      <c r="X477" s="87"/>
      <c r="Y477" s="78"/>
      <c r="Z477" s="78"/>
      <c r="AA477" s="78"/>
    </row>
    <row r="478" spans="1:27">
      <c r="A478" s="78"/>
      <c r="B478" s="79"/>
      <c r="C478" s="80"/>
      <c r="D478" s="80"/>
      <c r="E478" s="81"/>
      <c r="F478" s="82"/>
      <c r="G478" s="83"/>
      <c r="H478" s="84"/>
      <c r="I478" s="83"/>
      <c r="J478" s="83"/>
      <c r="K478" s="84"/>
      <c r="L478" s="83"/>
      <c r="M478" s="83"/>
      <c r="N478" s="84"/>
      <c r="O478" s="85"/>
      <c r="P478" s="78"/>
      <c r="Q478" s="78"/>
      <c r="R478" s="78"/>
      <c r="S478" s="78"/>
      <c r="T478" s="86"/>
      <c r="U478" s="78"/>
      <c r="V478" s="87"/>
      <c r="W478" s="78"/>
      <c r="X478" s="87"/>
      <c r="Y478" s="78"/>
      <c r="Z478" s="78"/>
      <c r="AA478" s="78"/>
    </row>
    <row r="479" spans="1:27">
      <c r="A479" s="78"/>
      <c r="B479" s="79"/>
      <c r="C479" s="80"/>
      <c r="D479" s="80"/>
      <c r="E479" s="81"/>
      <c r="F479" s="82"/>
      <c r="G479" s="83"/>
      <c r="H479" s="84"/>
      <c r="I479" s="83"/>
      <c r="J479" s="83"/>
      <c r="K479" s="84"/>
      <c r="L479" s="83"/>
      <c r="M479" s="83"/>
      <c r="N479" s="84"/>
      <c r="O479" s="85"/>
      <c r="P479" s="78"/>
      <c r="Q479" s="78"/>
      <c r="R479" s="78"/>
      <c r="S479" s="78"/>
      <c r="T479" s="86"/>
      <c r="U479" s="78"/>
      <c r="V479" s="87"/>
      <c r="W479" s="78"/>
      <c r="X479" s="87"/>
      <c r="Y479" s="78"/>
      <c r="Z479" s="78"/>
      <c r="AA479" s="78"/>
    </row>
    <row r="480" spans="1:27">
      <c r="A480" s="78"/>
      <c r="B480" s="79"/>
      <c r="C480" s="80"/>
      <c r="D480" s="80"/>
      <c r="E480" s="81"/>
      <c r="F480" s="82"/>
      <c r="G480" s="83"/>
      <c r="H480" s="84"/>
      <c r="I480" s="83"/>
      <c r="J480" s="83"/>
      <c r="K480" s="84"/>
      <c r="L480" s="83"/>
      <c r="M480" s="83"/>
      <c r="N480" s="84"/>
      <c r="O480" s="85"/>
      <c r="P480" s="78"/>
      <c r="Q480" s="78"/>
      <c r="R480" s="78"/>
      <c r="S480" s="78"/>
      <c r="T480" s="86"/>
      <c r="U480" s="78"/>
      <c r="V480" s="87"/>
      <c r="W480" s="78"/>
      <c r="X480" s="87"/>
      <c r="Y480" s="78"/>
      <c r="Z480" s="78"/>
      <c r="AA480" s="78"/>
    </row>
    <row r="481" spans="1:27">
      <c r="A481" s="78"/>
      <c r="B481" s="79"/>
      <c r="C481" s="80"/>
      <c r="D481" s="80"/>
      <c r="E481" s="81"/>
      <c r="F481" s="82"/>
      <c r="G481" s="83"/>
      <c r="H481" s="84"/>
      <c r="I481" s="83"/>
      <c r="J481" s="83"/>
      <c r="K481" s="84"/>
      <c r="L481" s="83"/>
      <c r="M481" s="83"/>
      <c r="N481" s="84"/>
      <c r="O481" s="85"/>
      <c r="P481" s="78"/>
      <c r="Q481" s="78"/>
      <c r="R481" s="78"/>
      <c r="S481" s="78"/>
      <c r="T481" s="86"/>
      <c r="U481" s="78"/>
      <c r="V481" s="87"/>
      <c r="W481" s="78"/>
      <c r="X481" s="87"/>
      <c r="Y481" s="78"/>
      <c r="Z481" s="78"/>
      <c r="AA481" s="78"/>
    </row>
    <row r="482" spans="1:27">
      <c r="A482" s="78"/>
      <c r="B482" s="79"/>
      <c r="C482" s="80"/>
      <c r="D482" s="80"/>
      <c r="E482" s="81"/>
      <c r="F482" s="82"/>
      <c r="G482" s="83"/>
      <c r="H482" s="84"/>
      <c r="I482" s="83"/>
      <c r="J482" s="83"/>
      <c r="K482" s="84"/>
      <c r="L482" s="83"/>
      <c r="M482" s="83"/>
      <c r="N482" s="84"/>
      <c r="O482" s="85"/>
      <c r="P482" s="78"/>
      <c r="Q482" s="78"/>
      <c r="R482" s="78"/>
      <c r="S482" s="78"/>
      <c r="T482" s="86"/>
      <c r="U482" s="78"/>
      <c r="V482" s="87"/>
      <c r="W482" s="78"/>
      <c r="X482" s="87"/>
      <c r="Y482" s="78"/>
      <c r="Z482" s="78"/>
      <c r="AA482" s="78"/>
    </row>
    <row r="483" spans="1:27">
      <c r="A483" s="78"/>
      <c r="B483" s="79"/>
      <c r="C483" s="80"/>
      <c r="D483" s="80"/>
      <c r="E483" s="81"/>
      <c r="F483" s="82"/>
      <c r="G483" s="83"/>
      <c r="H483" s="84"/>
      <c r="I483" s="83"/>
      <c r="J483" s="83"/>
      <c r="K483" s="84"/>
      <c r="L483" s="83"/>
      <c r="M483" s="83"/>
      <c r="N483" s="84"/>
      <c r="O483" s="85"/>
      <c r="P483" s="78"/>
      <c r="Q483" s="78"/>
      <c r="R483" s="78"/>
      <c r="S483" s="78"/>
      <c r="T483" s="86"/>
      <c r="U483" s="78"/>
      <c r="V483" s="87"/>
      <c r="W483" s="78"/>
      <c r="X483" s="87"/>
      <c r="Y483" s="78"/>
      <c r="Z483" s="78"/>
      <c r="AA483" s="78"/>
    </row>
    <row r="484" spans="1:27">
      <c r="A484" s="78"/>
      <c r="B484" s="79"/>
      <c r="C484" s="80"/>
      <c r="D484" s="80"/>
      <c r="E484" s="81"/>
      <c r="F484" s="82"/>
      <c r="G484" s="83"/>
      <c r="H484" s="84"/>
      <c r="I484" s="83"/>
      <c r="J484" s="83"/>
      <c r="K484" s="84"/>
      <c r="L484" s="83"/>
      <c r="M484" s="83"/>
      <c r="N484" s="84"/>
      <c r="O484" s="85"/>
      <c r="P484" s="78"/>
      <c r="Q484" s="78"/>
      <c r="R484" s="78"/>
      <c r="S484" s="78"/>
      <c r="T484" s="86"/>
      <c r="U484" s="78"/>
      <c r="V484" s="87"/>
      <c r="W484" s="78"/>
      <c r="X484" s="87"/>
      <c r="Y484" s="78"/>
      <c r="Z484" s="78"/>
      <c r="AA484" s="78"/>
    </row>
    <row r="485" spans="1:27">
      <c r="A485" s="78"/>
      <c r="B485" s="79"/>
      <c r="C485" s="80"/>
      <c r="D485" s="80"/>
      <c r="E485" s="81"/>
      <c r="F485" s="82"/>
      <c r="G485" s="83"/>
      <c r="H485" s="84"/>
      <c r="I485" s="83"/>
      <c r="J485" s="83"/>
      <c r="K485" s="84"/>
      <c r="L485" s="83"/>
      <c r="M485" s="83"/>
      <c r="N485" s="84"/>
      <c r="O485" s="85"/>
      <c r="P485" s="78"/>
      <c r="Q485" s="78"/>
      <c r="R485" s="78"/>
      <c r="S485" s="78"/>
      <c r="T485" s="86"/>
      <c r="U485" s="78"/>
      <c r="V485" s="87"/>
      <c r="W485" s="78"/>
      <c r="X485" s="87"/>
      <c r="Y485" s="78"/>
      <c r="Z485" s="78"/>
      <c r="AA485" s="78"/>
    </row>
    <row r="486" spans="1:27">
      <c r="A486" s="78"/>
      <c r="B486" s="79"/>
      <c r="C486" s="80"/>
      <c r="D486" s="80"/>
      <c r="E486" s="81"/>
      <c r="F486" s="82"/>
      <c r="G486" s="83"/>
      <c r="H486" s="84"/>
      <c r="I486" s="83"/>
      <c r="J486" s="83"/>
      <c r="K486" s="84"/>
      <c r="L486" s="83"/>
      <c r="M486" s="83"/>
      <c r="N486" s="84"/>
      <c r="O486" s="85"/>
      <c r="P486" s="78"/>
      <c r="Q486" s="78"/>
      <c r="R486" s="78"/>
      <c r="S486" s="78"/>
      <c r="T486" s="86"/>
      <c r="U486" s="78"/>
      <c r="V486" s="87"/>
      <c r="W486" s="78"/>
      <c r="X486" s="87"/>
      <c r="Y486" s="78"/>
      <c r="Z486" s="78"/>
      <c r="AA486" s="78"/>
    </row>
    <row r="487" spans="1:27">
      <c r="A487" s="78"/>
      <c r="B487" s="79"/>
      <c r="C487" s="80"/>
      <c r="D487" s="80"/>
      <c r="E487" s="81"/>
      <c r="F487" s="82"/>
      <c r="G487" s="83"/>
      <c r="H487" s="84"/>
      <c r="I487" s="83"/>
      <c r="J487" s="83"/>
      <c r="K487" s="84"/>
      <c r="L487" s="83"/>
      <c r="M487" s="83"/>
      <c r="N487" s="84"/>
      <c r="O487" s="85"/>
      <c r="P487" s="78"/>
      <c r="Q487" s="78"/>
      <c r="R487" s="78"/>
      <c r="S487" s="78"/>
      <c r="T487" s="86"/>
      <c r="U487" s="78"/>
      <c r="V487" s="87"/>
      <c r="W487" s="78"/>
      <c r="X487" s="87"/>
      <c r="Y487" s="78"/>
      <c r="Z487" s="78"/>
      <c r="AA487" s="78"/>
    </row>
    <row r="488" spans="1:27">
      <c r="A488" s="78"/>
      <c r="B488" s="79"/>
      <c r="C488" s="80"/>
      <c r="D488" s="80"/>
      <c r="E488" s="81"/>
      <c r="F488" s="82"/>
      <c r="G488" s="83"/>
      <c r="H488" s="84"/>
      <c r="I488" s="83"/>
      <c r="J488" s="83"/>
      <c r="K488" s="84"/>
      <c r="L488" s="83"/>
      <c r="M488" s="83"/>
      <c r="N488" s="84"/>
      <c r="O488" s="85"/>
      <c r="P488" s="78"/>
      <c r="Q488" s="78"/>
      <c r="R488" s="78"/>
      <c r="S488" s="78"/>
      <c r="T488" s="86"/>
      <c r="U488" s="78"/>
      <c r="V488" s="87"/>
      <c r="W488" s="78"/>
      <c r="X488" s="87"/>
      <c r="Y488" s="78"/>
      <c r="Z488" s="78"/>
      <c r="AA488" s="78"/>
    </row>
    <row r="489" spans="1:27">
      <c r="A489" s="78"/>
      <c r="B489" s="79"/>
      <c r="C489" s="80"/>
      <c r="D489" s="80"/>
      <c r="E489" s="81"/>
      <c r="F489" s="82"/>
      <c r="G489" s="83"/>
      <c r="H489" s="84"/>
      <c r="I489" s="83"/>
      <c r="J489" s="83"/>
      <c r="K489" s="84"/>
      <c r="L489" s="83"/>
      <c r="M489" s="83"/>
      <c r="N489" s="84"/>
      <c r="O489" s="85"/>
      <c r="P489" s="78"/>
      <c r="Q489" s="78"/>
      <c r="R489" s="78"/>
      <c r="S489" s="78"/>
      <c r="T489" s="86"/>
      <c r="U489" s="78"/>
      <c r="V489" s="87"/>
      <c r="W489" s="78"/>
      <c r="X489" s="87"/>
      <c r="Y489" s="78"/>
      <c r="Z489" s="78"/>
      <c r="AA489" s="78"/>
    </row>
    <row r="490" spans="1:27">
      <c r="A490" s="78"/>
      <c r="B490" s="79"/>
      <c r="C490" s="80"/>
      <c r="D490" s="80"/>
      <c r="E490" s="81"/>
      <c r="F490" s="82"/>
      <c r="G490" s="83"/>
      <c r="H490" s="84"/>
      <c r="I490" s="83"/>
      <c r="J490" s="83"/>
      <c r="K490" s="84"/>
      <c r="L490" s="83"/>
      <c r="M490" s="83"/>
      <c r="N490" s="84"/>
      <c r="O490" s="85"/>
      <c r="P490" s="78"/>
      <c r="Q490" s="78"/>
      <c r="R490" s="78"/>
      <c r="S490" s="78"/>
      <c r="T490" s="86"/>
      <c r="U490" s="78"/>
      <c r="V490" s="87"/>
      <c r="W490" s="78"/>
      <c r="X490" s="87"/>
      <c r="Y490" s="78"/>
      <c r="Z490" s="78"/>
      <c r="AA490" s="78"/>
    </row>
    <row r="491" spans="1:27">
      <c r="A491" s="78"/>
      <c r="B491" s="79"/>
      <c r="C491" s="80"/>
      <c r="D491" s="80"/>
      <c r="E491" s="81"/>
      <c r="F491" s="82"/>
      <c r="G491" s="83"/>
      <c r="H491" s="84"/>
      <c r="I491" s="83"/>
      <c r="J491" s="83"/>
      <c r="K491" s="84"/>
      <c r="L491" s="83"/>
      <c r="M491" s="83"/>
      <c r="N491" s="84"/>
      <c r="O491" s="85"/>
      <c r="P491" s="78"/>
      <c r="Q491" s="78"/>
      <c r="R491" s="78"/>
      <c r="S491" s="78"/>
      <c r="T491" s="86"/>
      <c r="U491" s="78"/>
      <c r="V491" s="87"/>
      <c r="W491" s="78"/>
      <c r="X491" s="87"/>
      <c r="Y491" s="78"/>
      <c r="Z491" s="78"/>
      <c r="AA491" s="78"/>
    </row>
    <row r="492" spans="1:27">
      <c r="A492" s="78"/>
      <c r="B492" s="79"/>
      <c r="C492" s="80"/>
      <c r="D492" s="80"/>
      <c r="E492" s="81"/>
      <c r="F492" s="82"/>
      <c r="G492" s="83"/>
      <c r="H492" s="84"/>
      <c r="I492" s="83"/>
      <c r="J492" s="83"/>
      <c r="K492" s="84"/>
      <c r="L492" s="83"/>
      <c r="M492" s="83"/>
      <c r="N492" s="84"/>
      <c r="O492" s="85"/>
      <c r="P492" s="78"/>
      <c r="Q492" s="78"/>
      <c r="R492" s="78"/>
      <c r="S492" s="78"/>
      <c r="T492" s="86"/>
      <c r="U492" s="78"/>
      <c r="V492" s="87"/>
      <c r="W492" s="78"/>
      <c r="X492" s="87"/>
      <c r="Y492" s="78"/>
      <c r="Z492" s="78"/>
      <c r="AA492" s="78"/>
    </row>
    <row r="493" spans="1:27">
      <c r="A493" s="78"/>
      <c r="B493" s="79"/>
      <c r="C493" s="80"/>
      <c r="D493" s="80"/>
      <c r="E493" s="81"/>
      <c r="F493" s="82"/>
      <c r="G493" s="83"/>
      <c r="H493" s="84"/>
      <c r="I493" s="83"/>
      <c r="J493" s="83"/>
      <c r="K493" s="84"/>
      <c r="L493" s="83"/>
      <c r="M493" s="83"/>
      <c r="N493" s="84"/>
      <c r="O493" s="85"/>
      <c r="P493" s="78"/>
      <c r="Q493" s="78"/>
      <c r="R493" s="78"/>
      <c r="S493" s="78"/>
      <c r="T493" s="86"/>
      <c r="U493" s="78"/>
      <c r="V493" s="87"/>
      <c r="W493" s="78"/>
      <c r="X493" s="87"/>
      <c r="Y493" s="78"/>
      <c r="Z493" s="78"/>
      <c r="AA493" s="78"/>
    </row>
    <row r="494" spans="1:27">
      <c r="A494" s="78"/>
      <c r="B494" s="79"/>
      <c r="C494" s="80"/>
      <c r="D494" s="80"/>
      <c r="E494" s="81"/>
      <c r="F494" s="82"/>
      <c r="G494" s="83"/>
      <c r="H494" s="84"/>
      <c r="I494" s="83"/>
      <c r="J494" s="83"/>
      <c r="K494" s="84"/>
      <c r="L494" s="83"/>
      <c r="M494" s="83"/>
      <c r="N494" s="84"/>
      <c r="O494" s="85"/>
      <c r="P494" s="78"/>
      <c r="Q494" s="78"/>
      <c r="R494" s="78"/>
      <c r="S494" s="78"/>
      <c r="T494" s="86"/>
      <c r="U494" s="78"/>
      <c r="V494" s="87"/>
      <c r="W494" s="78"/>
      <c r="X494" s="87"/>
      <c r="Y494" s="78"/>
      <c r="Z494" s="78"/>
      <c r="AA494" s="78"/>
    </row>
    <row r="495" spans="1:27">
      <c r="A495" s="78"/>
      <c r="B495" s="79"/>
      <c r="C495" s="80"/>
      <c r="D495" s="80"/>
      <c r="E495" s="81"/>
      <c r="F495" s="82"/>
      <c r="G495" s="83"/>
      <c r="H495" s="84"/>
      <c r="I495" s="83"/>
      <c r="J495" s="83"/>
      <c r="K495" s="84"/>
      <c r="L495" s="83"/>
      <c r="M495" s="83"/>
      <c r="N495" s="84"/>
      <c r="O495" s="85"/>
      <c r="P495" s="78"/>
      <c r="Q495" s="78"/>
      <c r="R495" s="78"/>
      <c r="S495" s="78"/>
      <c r="T495" s="86"/>
      <c r="U495" s="78"/>
      <c r="V495" s="87"/>
      <c r="W495" s="78"/>
      <c r="X495" s="87"/>
      <c r="Y495" s="78"/>
      <c r="Z495" s="78"/>
      <c r="AA495" s="78"/>
    </row>
    <row r="496" spans="1:27">
      <c r="A496" s="78"/>
      <c r="B496" s="79"/>
      <c r="C496" s="80"/>
      <c r="D496" s="80"/>
      <c r="E496" s="81"/>
      <c r="F496" s="82"/>
      <c r="G496" s="83"/>
      <c r="H496" s="84"/>
      <c r="I496" s="83"/>
      <c r="J496" s="83"/>
      <c r="K496" s="84"/>
      <c r="L496" s="83"/>
      <c r="M496" s="83"/>
      <c r="N496" s="84"/>
      <c r="O496" s="85"/>
      <c r="P496" s="78"/>
      <c r="Q496" s="78"/>
      <c r="R496" s="78"/>
      <c r="S496" s="78"/>
      <c r="T496" s="86"/>
      <c r="U496" s="78"/>
      <c r="V496" s="87"/>
      <c r="W496" s="78"/>
      <c r="X496" s="87"/>
      <c r="Y496" s="78"/>
      <c r="Z496" s="78"/>
      <c r="AA496" s="78"/>
    </row>
    <row r="497" spans="1:27">
      <c r="A497" s="78"/>
      <c r="B497" s="79"/>
      <c r="C497" s="80"/>
      <c r="D497" s="80"/>
      <c r="E497" s="81"/>
      <c r="F497" s="82"/>
      <c r="G497" s="83"/>
      <c r="H497" s="84"/>
      <c r="I497" s="83"/>
      <c r="J497" s="83"/>
      <c r="K497" s="84"/>
      <c r="L497" s="83"/>
      <c r="M497" s="83"/>
      <c r="N497" s="84"/>
      <c r="O497" s="85"/>
      <c r="P497" s="78"/>
      <c r="Q497" s="78"/>
      <c r="R497" s="78"/>
      <c r="S497" s="78"/>
      <c r="T497" s="86"/>
      <c r="U497" s="78"/>
      <c r="V497" s="87"/>
      <c r="W497" s="78"/>
      <c r="X497" s="87"/>
      <c r="Y497" s="78"/>
      <c r="Z497" s="78"/>
      <c r="AA497" s="78"/>
    </row>
    <row r="498" spans="1:27">
      <c r="A498" s="78"/>
      <c r="B498" s="79"/>
      <c r="C498" s="80"/>
      <c r="D498" s="80"/>
      <c r="E498" s="81"/>
      <c r="F498" s="82"/>
      <c r="G498" s="83"/>
      <c r="H498" s="84"/>
      <c r="I498" s="83"/>
      <c r="J498" s="83"/>
      <c r="K498" s="84"/>
      <c r="L498" s="83"/>
      <c r="M498" s="83"/>
      <c r="N498" s="84"/>
      <c r="O498" s="85"/>
      <c r="P498" s="78"/>
      <c r="Q498" s="78"/>
      <c r="R498" s="78"/>
      <c r="S498" s="78"/>
      <c r="T498" s="86"/>
      <c r="U498" s="78"/>
      <c r="V498" s="87"/>
      <c r="W498" s="78"/>
      <c r="X498" s="87"/>
      <c r="Y498" s="78"/>
      <c r="Z498" s="78"/>
      <c r="AA498" s="78"/>
    </row>
    <row r="499" spans="1:27">
      <c r="A499" s="78"/>
      <c r="B499" s="79"/>
      <c r="C499" s="80"/>
      <c r="D499" s="80"/>
      <c r="E499" s="81"/>
      <c r="F499" s="82"/>
      <c r="G499" s="83"/>
      <c r="H499" s="84"/>
      <c r="I499" s="83"/>
      <c r="J499" s="83"/>
      <c r="K499" s="84"/>
      <c r="L499" s="83"/>
      <c r="M499" s="83"/>
      <c r="N499" s="84"/>
      <c r="O499" s="85"/>
      <c r="P499" s="78"/>
      <c r="Q499" s="78"/>
      <c r="R499" s="78"/>
      <c r="S499" s="78"/>
      <c r="T499" s="86"/>
      <c r="U499" s="78"/>
      <c r="V499" s="87"/>
      <c r="W499" s="78"/>
      <c r="X499" s="87"/>
      <c r="Y499" s="78"/>
      <c r="Z499" s="78"/>
      <c r="AA499" s="78"/>
    </row>
    <row r="500" spans="1:27">
      <c r="A500" s="78"/>
      <c r="B500" s="79"/>
      <c r="C500" s="80"/>
      <c r="D500" s="80"/>
      <c r="E500" s="81"/>
      <c r="F500" s="82"/>
      <c r="G500" s="83"/>
      <c r="H500" s="84"/>
      <c r="I500" s="83"/>
      <c r="J500" s="83"/>
      <c r="K500" s="84"/>
      <c r="L500" s="83"/>
      <c r="M500" s="83"/>
      <c r="N500" s="84"/>
      <c r="O500" s="85"/>
      <c r="P500" s="78"/>
      <c r="Q500" s="78"/>
      <c r="R500" s="78"/>
      <c r="S500" s="78"/>
      <c r="T500" s="86"/>
      <c r="U500" s="78"/>
      <c r="V500" s="87"/>
      <c r="W500" s="78"/>
      <c r="X500" s="87"/>
      <c r="Y500" s="78"/>
      <c r="Z500" s="78"/>
      <c r="AA500" s="78"/>
    </row>
    <row r="501" spans="1:27">
      <c r="A501" s="78"/>
      <c r="B501" s="79"/>
      <c r="C501" s="80"/>
      <c r="D501" s="80"/>
      <c r="E501" s="81"/>
      <c r="F501" s="82"/>
      <c r="G501" s="83"/>
      <c r="H501" s="84"/>
      <c r="I501" s="83"/>
      <c r="J501" s="83"/>
      <c r="K501" s="84"/>
      <c r="L501" s="83"/>
      <c r="M501" s="83"/>
      <c r="N501" s="84"/>
      <c r="O501" s="85"/>
      <c r="P501" s="78"/>
      <c r="Q501" s="78"/>
      <c r="R501" s="78"/>
      <c r="S501" s="78"/>
      <c r="T501" s="86"/>
      <c r="U501" s="78"/>
      <c r="V501" s="87"/>
      <c r="W501" s="78"/>
      <c r="X501" s="87"/>
      <c r="Y501" s="78"/>
      <c r="Z501" s="78"/>
      <c r="AA501" s="78"/>
    </row>
    <row r="502" spans="1:27">
      <c r="A502" s="78"/>
      <c r="B502" s="79"/>
      <c r="C502" s="80"/>
      <c r="D502" s="80"/>
      <c r="E502" s="81"/>
      <c r="F502" s="82"/>
      <c r="G502" s="83"/>
      <c r="H502" s="84"/>
      <c r="I502" s="83"/>
      <c r="J502" s="83"/>
      <c r="K502" s="84"/>
      <c r="L502" s="83"/>
      <c r="M502" s="83"/>
      <c r="N502" s="84"/>
      <c r="O502" s="85"/>
      <c r="P502" s="78"/>
      <c r="Q502" s="78"/>
      <c r="R502" s="78"/>
      <c r="S502" s="78"/>
      <c r="T502" s="86"/>
      <c r="U502" s="78"/>
      <c r="V502" s="87"/>
      <c r="W502" s="78"/>
      <c r="X502" s="87"/>
      <c r="Y502" s="78"/>
      <c r="Z502" s="78"/>
      <c r="AA502" s="78"/>
    </row>
    <row r="503" spans="1:27">
      <c r="A503" s="78"/>
      <c r="B503" s="79"/>
      <c r="C503" s="80"/>
      <c r="D503" s="80"/>
      <c r="E503" s="81"/>
      <c r="F503" s="82"/>
      <c r="G503" s="83"/>
      <c r="H503" s="84"/>
      <c r="I503" s="83"/>
      <c r="J503" s="83"/>
      <c r="K503" s="84"/>
      <c r="L503" s="83"/>
      <c r="M503" s="83"/>
      <c r="N503" s="84"/>
      <c r="O503" s="85"/>
      <c r="P503" s="78"/>
      <c r="Q503" s="78"/>
      <c r="R503" s="78"/>
      <c r="S503" s="78"/>
      <c r="T503" s="86"/>
      <c r="U503" s="78"/>
      <c r="V503" s="87"/>
      <c r="W503" s="78"/>
      <c r="X503" s="87"/>
      <c r="Y503" s="78"/>
      <c r="Z503" s="78"/>
      <c r="AA503" s="78"/>
    </row>
    <row r="504" spans="1:27">
      <c r="A504" s="78"/>
      <c r="B504" s="79"/>
      <c r="C504" s="80"/>
      <c r="D504" s="80"/>
      <c r="E504" s="81"/>
      <c r="F504" s="82"/>
      <c r="G504" s="83"/>
      <c r="H504" s="84"/>
      <c r="I504" s="83"/>
      <c r="J504" s="83"/>
      <c r="K504" s="84"/>
      <c r="L504" s="83"/>
      <c r="M504" s="83"/>
      <c r="N504" s="84"/>
      <c r="O504" s="85"/>
      <c r="P504" s="78"/>
      <c r="Q504" s="78"/>
      <c r="R504" s="78"/>
      <c r="S504" s="78"/>
      <c r="T504" s="86"/>
      <c r="U504" s="78"/>
      <c r="V504" s="87"/>
      <c r="W504" s="78"/>
      <c r="X504" s="87"/>
      <c r="Y504" s="78"/>
      <c r="Z504" s="78"/>
      <c r="AA504" s="78"/>
    </row>
    <row r="505" spans="1:27">
      <c r="A505" s="78"/>
      <c r="B505" s="79"/>
      <c r="C505" s="80"/>
      <c r="D505" s="80"/>
      <c r="E505" s="81"/>
      <c r="F505" s="82"/>
      <c r="G505" s="83"/>
      <c r="H505" s="84"/>
      <c r="I505" s="83"/>
      <c r="J505" s="83"/>
      <c r="K505" s="84"/>
      <c r="L505" s="83"/>
      <c r="M505" s="83"/>
      <c r="N505" s="84"/>
      <c r="O505" s="85"/>
      <c r="P505" s="78"/>
      <c r="Q505" s="78"/>
      <c r="R505" s="78"/>
      <c r="S505" s="78"/>
      <c r="T505" s="86"/>
      <c r="U505" s="78"/>
      <c r="V505" s="87"/>
      <c r="W505" s="78"/>
      <c r="X505" s="87"/>
      <c r="Y505" s="78"/>
      <c r="Z505" s="78"/>
      <c r="AA505" s="78"/>
    </row>
    <row r="506" spans="1:27">
      <c r="A506" s="78"/>
      <c r="B506" s="79"/>
      <c r="C506" s="80"/>
      <c r="D506" s="80"/>
      <c r="E506" s="81"/>
      <c r="F506" s="82"/>
      <c r="G506" s="83"/>
      <c r="H506" s="84"/>
      <c r="I506" s="83"/>
      <c r="J506" s="83"/>
      <c r="K506" s="84"/>
      <c r="L506" s="83"/>
      <c r="M506" s="83"/>
      <c r="N506" s="84"/>
      <c r="O506" s="85"/>
      <c r="P506" s="78"/>
      <c r="Q506" s="78"/>
      <c r="R506" s="78"/>
      <c r="S506" s="78"/>
      <c r="T506" s="86"/>
      <c r="U506" s="78"/>
      <c r="V506" s="87"/>
      <c r="W506" s="78"/>
      <c r="X506" s="87"/>
      <c r="Y506" s="78"/>
      <c r="Z506" s="78"/>
      <c r="AA506" s="78"/>
    </row>
    <row r="507" spans="1:27">
      <c r="A507" s="78"/>
      <c r="B507" s="79"/>
      <c r="C507" s="80"/>
      <c r="D507" s="80"/>
      <c r="E507" s="81"/>
      <c r="F507" s="82"/>
      <c r="G507" s="83"/>
      <c r="H507" s="84"/>
      <c r="I507" s="83"/>
      <c r="J507" s="83"/>
      <c r="K507" s="84"/>
      <c r="L507" s="83"/>
      <c r="M507" s="83"/>
      <c r="N507" s="84"/>
      <c r="O507" s="85"/>
      <c r="P507" s="78"/>
      <c r="Q507" s="78"/>
      <c r="R507" s="78"/>
      <c r="S507" s="78"/>
      <c r="T507" s="86"/>
      <c r="U507" s="78"/>
      <c r="V507" s="87"/>
      <c r="W507" s="78"/>
      <c r="X507" s="87"/>
      <c r="Y507" s="78"/>
      <c r="Z507" s="78"/>
      <c r="AA507" s="78"/>
    </row>
    <row r="508" spans="1:27">
      <c r="A508" s="78"/>
      <c r="B508" s="79"/>
      <c r="C508" s="80"/>
      <c r="D508" s="80"/>
      <c r="E508" s="81"/>
      <c r="F508" s="82"/>
      <c r="G508" s="83"/>
      <c r="H508" s="84"/>
      <c r="I508" s="83"/>
      <c r="J508" s="83"/>
      <c r="K508" s="84"/>
      <c r="L508" s="83"/>
      <c r="M508" s="83"/>
      <c r="N508" s="84"/>
      <c r="O508" s="85"/>
      <c r="P508" s="78"/>
      <c r="Q508" s="78"/>
      <c r="R508" s="78"/>
      <c r="S508" s="78"/>
      <c r="T508" s="86"/>
      <c r="U508" s="78"/>
      <c r="V508" s="87"/>
      <c r="W508" s="78"/>
      <c r="X508" s="87"/>
      <c r="Y508" s="78"/>
      <c r="Z508" s="78"/>
      <c r="AA508" s="78"/>
    </row>
    <row r="509" spans="1:27">
      <c r="A509" s="78"/>
      <c r="B509" s="79"/>
      <c r="C509" s="80"/>
      <c r="D509" s="80"/>
      <c r="E509" s="81"/>
      <c r="F509" s="82"/>
      <c r="G509" s="83"/>
      <c r="H509" s="84"/>
      <c r="I509" s="83"/>
      <c r="J509" s="83"/>
      <c r="K509" s="84"/>
      <c r="L509" s="83"/>
      <c r="M509" s="83"/>
      <c r="N509" s="84"/>
      <c r="O509" s="85"/>
      <c r="P509" s="78"/>
      <c r="Q509" s="78"/>
      <c r="R509" s="78"/>
      <c r="S509" s="78"/>
      <c r="T509" s="86"/>
      <c r="U509" s="78"/>
      <c r="V509" s="87"/>
      <c r="W509" s="78"/>
      <c r="X509" s="87"/>
      <c r="Y509" s="78"/>
      <c r="Z509" s="78"/>
      <c r="AA509" s="78"/>
    </row>
    <row r="510" spans="1:27">
      <c r="A510" s="78"/>
      <c r="B510" s="79"/>
      <c r="C510" s="80"/>
      <c r="D510" s="80"/>
      <c r="E510" s="81"/>
      <c r="F510" s="82"/>
      <c r="G510" s="83"/>
      <c r="H510" s="84"/>
      <c r="I510" s="83"/>
      <c r="J510" s="83"/>
      <c r="K510" s="84"/>
      <c r="L510" s="83"/>
      <c r="M510" s="83"/>
      <c r="N510" s="84"/>
      <c r="O510" s="85"/>
      <c r="P510" s="78"/>
      <c r="Q510" s="78"/>
      <c r="R510" s="78"/>
      <c r="S510" s="78"/>
      <c r="T510" s="86"/>
      <c r="U510" s="78"/>
      <c r="V510" s="87"/>
      <c r="W510" s="78"/>
      <c r="X510" s="87"/>
      <c r="Y510" s="78"/>
      <c r="Z510" s="78"/>
      <c r="AA510" s="78"/>
    </row>
    <row r="511" spans="1:27">
      <c r="A511" s="78"/>
      <c r="B511" s="79"/>
      <c r="C511" s="80"/>
      <c r="D511" s="80"/>
      <c r="E511" s="81"/>
      <c r="F511" s="82"/>
      <c r="G511" s="83"/>
      <c r="H511" s="84"/>
      <c r="I511" s="83"/>
      <c r="J511" s="83"/>
      <c r="K511" s="84"/>
      <c r="L511" s="83"/>
      <c r="M511" s="83"/>
      <c r="N511" s="84"/>
      <c r="O511" s="85"/>
      <c r="P511" s="78"/>
      <c r="Q511" s="78"/>
      <c r="R511" s="78"/>
      <c r="S511" s="78"/>
      <c r="T511" s="86"/>
      <c r="U511" s="78"/>
      <c r="V511" s="87"/>
      <c r="W511" s="78"/>
      <c r="X511" s="87"/>
      <c r="Y511" s="78"/>
      <c r="Z511" s="78"/>
      <c r="AA511" s="78"/>
    </row>
    <row r="512" spans="1:27">
      <c r="A512" s="78"/>
      <c r="B512" s="79"/>
      <c r="C512" s="80"/>
      <c r="D512" s="80"/>
      <c r="E512" s="81"/>
      <c r="F512" s="82"/>
      <c r="G512" s="83"/>
      <c r="H512" s="84"/>
      <c r="I512" s="83"/>
      <c r="J512" s="83"/>
      <c r="K512" s="84"/>
      <c r="L512" s="83"/>
      <c r="M512" s="83"/>
      <c r="N512" s="84"/>
      <c r="O512" s="85"/>
      <c r="P512" s="78"/>
      <c r="Q512" s="78"/>
      <c r="R512" s="78"/>
      <c r="S512" s="78"/>
      <c r="T512" s="86"/>
      <c r="U512" s="78"/>
      <c r="V512" s="87"/>
      <c r="W512" s="78"/>
      <c r="X512" s="87"/>
      <c r="Y512" s="78"/>
      <c r="Z512" s="78"/>
      <c r="AA512" s="78"/>
    </row>
    <row r="513" spans="1:27">
      <c r="A513" s="78"/>
      <c r="B513" s="79"/>
      <c r="C513" s="80"/>
      <c r="D513" s="80"/>
      <c r="E513" s="81"/>
      <c r="F513" s="82"/>
      <c r="G513" s="83"/>
      <c r="H513" s="84"/>
      <c r="I513" s="83"/>
      <c r="J513" s="83"/>
      <c r="K513" s="84"/>
      <c r="L513" s="83"/>
      <c r="M513" s="83"/>
      <c r="N513" s="84"/>
      <c r="O513" s="85"/>
      <c r="P513" s="78"/>
      <c r="Q513" s="78"/>
      <c r="R513" s="78"/>
      <c r="S513" s="78"/>
      <c r="T513" s="86"/>
      <c r="U513" s="78"/>
      <c r="V513" s="87"/>
      <c r="W513" s="78"/>
      <c r="X513" s="87"/>
      <c r="Y513" s="78"/>
      <c r="Z513" s="78"/>
      <c r="AA513" s="78"/>
    </row>
    <row r="514" spans="1:27">
      <c r="A514" s="78"/>
      <c r="B514" s="79"/>
      <c r="C514" s="80"/>
      <c r="D514" s="80"/>
      <c r="E514" s="81"/>
      <c r="F514" s="82"/>
      <c r="G514" s="83"/>
      <c r="H514" s="84"/>
      <c r="I514" s="83"/>
      <c r="J514" s="83"/>
      <c r="K514" s="84"/>
      <c r="L514" s="83"/>
      <c r="M514" s="83"/>
      <c r="N514" s="84"/>
      <c r="O514" s="85"/>
      <c r="P514" s="78"/>
      <c r="Q514" s="78"/>
      <c r="R514" s="78"/>
      <c r="S514" s="78"/>
      <c r="T514" s="86"/>
      <c r="U514" s="78"/>
      <c r="V514" s="87"/>
      <c r="W514" s="78"/>
      <c r="X514" s="87"/>
      <c r="Y514" s="78"/>
      <c r="Z514" s="78"/>
      <c r="AA514" s="78"/>
    </row>
    <row r="515" spans="1:27">
      <c r="A515" s="78"/>
      <c r="B515" s="79"/>
      <c r="C515" s="80"/>
      <c r="D515" s="80"/>
      <c r="E515" s="81"/>
      <c r="F515" s="82"/>
      <c r="G515" s="83"/>
      <c r="H515" s="84"/>
      <c r="I515" s="83"/>
      <c r="J515" s="83"/>
      <c r="K515" s="84"/>
      <c r="L515" s="83"/>
      <c r="M515" s="83"/>
      <c r="N515" s="84"/>
      <c r="O515" s="85"/>
      <c r="P515" s="78"/>
      <c r="Q515" s="78"/>
      <c r="R515" s="78"/>
      <c r="S515" s="78"/>
      <c r="T515" s="86"/>
      <c r="U515" s="78"/>
      <c r="V515" s="87"/>
      <c r="W515" s="78"/>
      <c r="X515" s="87"/>
      <c r="Y515" s="78"/>
      <c r="Z515" s="78"/>
      <c r="AA515" s="78"/>
    </row>
    <row r="516" spans="1:27">
      <c r="A516" s="78"/>
      <c r="B516" s="79"/>
      <c r="C516" s="80"/>
      <c r="D516" s="80"/>
      <c r="E516" s="81"/>
      <c r="F516" s="82"/>
      <c r="G516" s="83"/>
      <c r="H516" s="84"/>
      <c r="I516" s="83"/>
      <c r="J516" s="83"/>
      <c r="K516" s="84"/>
      <c r="L516" s="83"/>
      <c r="M516" s="83"/>
      <c r="N516" s="84"/>
      <c r="O516" s="85"/>
      <c r="P516" s="78"/>
      <c r="Q516" s="78"/>
      <c r="R516" s="78"/>
      <c r="S516" s="78"/>
      <c r="T516" s="86"/>
      <c r="U516" s="78"/>
      <c r="V516" s="87"/>
      <c r="W516" s="78"/>
      <c r="X516" s="87"/>
      <c r="Y516" s="78"/>
      <c r="Z516" s="78"/>
      <c r="AA516" s="78"/>
    </row>
    <row r="517" spans="1:27">
      <c r="A517" s="78"/>
      <c r="B517" s="79"/>
      <c r="C517" s="80"/>
      <c r="D517" s="80"/>
      <c r="E517" s="81"/>
      <c r="F517" s="82"/>
      <c r="G517" s="83"/>
      <c r="H517" s="84"/>
      <c r="I517" s="83"/>
      <c r="J517" s="83"/>
      <c r="K517" s="84"/>
      <c r="L517" s="83"/>
      <c r="M517" s="83"/>
      <c r="N517" s="84"/>
      <c r="O517" s="85"/>
      <c r="P517" s="78"/>
      <c r="Q517" s="78"/>
      <c r="R517" s="78"/>
      <c r="S517" s="78"/>
      <c r="T517" s="86"/>
      <c r="U517" s="78"/>
      <c r="V517" s="87"/>
      <c r="W517" s="78"/>
      <c r="X517" s="87"/>
      <c r="Y517" s="78"/>
      <c r="Z517" s="78"/>
      <c r="AA517" s="78"/>
    </row>
    <row r="518" spans="1:27">
      <c r="A518" s="78"/>
      <c r="B518" s="79"/>
      <c r="C518" s="80"/>
      <c r="D518" s="80"/>
      <c r="E518" s="81"/>
      <c r="F518" s="82"/>
      <c r="G518" s="83"/>
      <c r="H518" s="84"/>
      <c r="I518" s="83"/>
      <c r="J518" s="83"/>
      <c r="K518" s="84"/>
      <c r="L518" s="83"/>
      <c r="M518" s="83"/>
      <c r="N518" s="84"/>
      <c r="O518" s="85"/>
      <c r="P518" s="78"/>
      <c r="Q518" s="78"/>
      <c r="R518" s="78"/>
      <c r="S518" s="78"/>
      <c r="T518" s="86"/>
      <c r="U518" s="78"/>
      <c r="V518" s="87"/>
      <c r="W518" s="78"/>
      <c r="X518" s="87"/>
      <c r="Y518" s="78"/>
      <c r="Z518" s="78"/>
      <c r="AA518" s="78"/>
    </row>
    <row r="519" spans="1:27">
      <c r="A519" s="78"/>
      <c r="B519" s="79"/>
      <c r="C519" s="80"/>
      <c r="D519" s="80"/>
      <c r="E519" s="81"/>
      <c r="F519" s="82"/>
      <c r="G519" s="83"/>
      <c r="H519" s="84"/>
      <c r="I519" s="83"/>
      <c r="J519" s="83"/>
      <c r="K519" s="84"/>
      <c r="L519" s="83"/>
      <c r="M519" s="83"/>
      <c r="N519" s="84"/>
      <c r="O519" s="85"/>
      <c r="P519" s="78"/>
      <c r="Q519" s="78"/>
      <c r="R519" s="78"/>
      <c r="S519" s="78"/>
      <c r="T519" s="86"/>
      <c r="U519" s="78"/>
      <c r="V519" s="87"/>
      <c r="W519" s="78"/>
      <c r="X519" s="87"/>
      <c r="Y519" s="78"/>
      <c r="Z519" s="78"/>
      <c r="AA519" s="78"/>
    </row>
    <row r="520" spans="1:27">
      <c r="A520" s="78"/>
      <c r="B520" s="79"/>
      <c r="C520" s="80"/>
      <c r="D520" s="80"/>
      <c r="E520" s="81"/>
      <c r="F520" s="82"/>
      <c r="G520" s="83"/>
      <c r="H520" s="84"/>
      <c r="I520" s="83"/>
      <c r="J520" s="83"/>
      <c r="K520" s="84"/>
      <c r="L520" s="83"/>
      <c r="M520" s="83"/>
      <c r="N520" s="84"/>
      <c r="O520" s="85"/>
      <c r="P520" s="78"/>
      <c r="Q520" s="78"/>
      <c r="R520" s="78"/>
      <c r="S520" s="78"/>
      <c r="T520" s="86"/>
      <c r="U520" s="78"/>
      <c r="V520" s="87"/>
      <c r="W520" s="78"/>
      <c r="X520" s="87"/>
      <c r="Y520" s="78"/>
      <c r="Z520" s="78"/>
      <c r="AA520" s="78"/>
    </row>
    <row r="521" spans="1:27">
      <c r="A521" s="78"/>
      <c r="B521" s="79"/>
      <c r="C521" s="80"/>
      <c r="D521" s="80"/>
      <c r="E521" s="81"/>
      <c r="F521" s="82"/>
      <c r="G521" s="83"/>
      <c r="H521" s="84"/>
      <c r="I521" s="83"/>
      <c r="J521" s="83"/>
      <c r="K521" s="84"/>
      <c r="L521" s="83"/>
      <c r="M521" s="83"/>
      <c r="N521" s="84"/>
      <c r="O521" s="85"/>
      <c r="P521" s="78"/>
      <c r="Q521" s="78"/>
      <c r="R521" s="78"/>
      <c r="S521" s="78"/>
      <c r="T521" s="86"/>
      <c r="U521" s="78"/>
      <c r="V521" s="87"/>
      <c r="W521" s="78"/>
      <c r="X521" s="87"/>
      <c r="Y521" s="78"/>
      <c r="Z521" s="78"/>
      <c r="AA521" s="78"/>
    </row>
    <row r="522" spans="1:27">
      <c r="A522" s="78"/>
      <c r="B522" s="79"/>
      <c r="C522" s="80"/>
      <c r="D522" s="80"/>
      <c r="E522" s="81"/>
      <c r="F522" s="82"/>
      <c r="G522" s="83"/>
      <c r="H522" s="84"/>
      <c r="I522" s="83"/>
      <c r="J522" s="83"/>
      <c r="K522" s="84"/>
      <c r="L522" s="83"/>
      <c r="M522" s="83"/>
      <c r="N522" s="84"/>
      <c r="O522" s="85"/>
      <c r="P522" s="78"/>
      <c r="Q522" s="78"/>
      <c r="R522" s="78"/>
      <c r="S522" s="78"/>
      <c r="T522" s="86"/>
      <c r="U522" s="78"/>
      <c r="V522" s="87"/>
      <c r="W522" s="78"/>
      <c r="X522" s="87"/>
      <c r="Y522" s="78"/>
      <c r="Z522" s="78"/>
      <c r="AA522" s="78"/>
    </row>
    <row r="523" spans="1:27">
      <c r="A523" s="78"/>
      <c r="B523" s="79"/>
      <c r="C523" s="80"/>
      <c r="D523" s="80"/>
      <c r="E523" s="81"/>
      <c r="F523" s="82"/>
      <c r="G523" s="83"/>
      <c r="H523" s="84"/>
      <c r="I523" s="83"/>
      <c r="J523" s="83"/>
      <c r="K523" s="84"/>
      <c r="L523" s="83"/>
      <c r="M523" s="83"/>
      <c r="N523" s="84"/>
      <c r="O523" s="85"/>
      <c r="P523" s="78"/>
      <c r="Q523" s="78"/>
      <c r="R523" s="78"/>
      <c r="S523" s="78"/>
      <c r="T523" s="86"/>
      <c r="U523" s="78"/>
      <c r="V523" s="87"/>
      <c r="W523" s="78"/>
      <c r="X523" s="87"/>
      <c r="Y523" s="78"/>
      <c r="Z523" s="78"/>
      <c r="AA523" s="78"/>
    </row>
    <row r="524" spans="1:27">
      <c r="A524" s="78"/>
      <c r="B524" s="79"/>
      <c r="C524" s="80"/>
      <c r="D524" s="80"/>
      <c r="E524" s="81"/>
      <c r="F524" s="82"/>
      <c r="G524" s="83"/>
      <c r="H524" s="84"/>
      <c r="I524" s="83"/>
      <c r="J524" s="83"/>
      <c r="K524" s="84"/>
      <c r="L524" s="83"/>
      <c r="M524" s="83"/>
      <c r="N524" s="84"/>
      <c r="O524" s="85"/>
      <c r="P524" s="78"/>
      <c r="Q524" s="78"/>
      <c r="R524" s="78"/>
      <c r="S524" s="78"/>
      <c r="T524" s="86"/>
      <c r="U524" s="78"/>
      <c r="V524" s="87"/>
      <c r="W524" s="78"/>
      <c r="X524" s="87"/>
      <c r="Y524" s="78"/>
      <c r="Z524" s="78"/>
      <c r="AA524" s="78"/>
    </row>
    <row r="525" spans="1:27">
      <c r="A525" s="78"/>
      <c r="B525" s="79"/>
      <c r="C525" s="80"/>
      <c r="D525" s="80"/>
      <c r="E525" s="81"/>
      <c r="F525" s="82"/>
      <c r="G525" s="83"/>
      <c r="H525" s="84"/>
      <c r="I525" s="83"/>
      <c r="J525" s="83"/>
      <c r="K525" s="84"/>
      <c r="L525" s="83"/>
      <c r="M525" s="83"/>
      <c r="N525" s="84"/>
      <c r="O525" s="85"/>
      <c r="P525" s="78"/>
      <c r="Q525" s="78"/>
      <c r="R525" s="78"/>
      <c r="S525" s="78"/>
      <c r="T525" s="86"/>
      <c r="U525" s="78"/>
      <c r="V525" s="87"/>
      <c r="W525" s="78"/>
      <c r="X525" s="87"/>
      <c r="Y525" s="78"/>
      <c r="Z525" s="78"/>
      <c r="AA525" s="78"/>
    </row>
    <row r="526" spans="1:27">
      <c r="A526" s="78"/>
      <c r="B526" s="79"/>
      <c r="C526" s="80"/>
      <c r="D526" s="80"/>
      <c r="E526" s="81"/>
      <c r="F526" s="82"/>
      <c r="G526" s="83"/>
      <c r="H526" s="84"/>
      <c r="I526" s="83"/>
      <c r="J526" s="83"/>
      <c r="K526" s="84"/>
      <c r="L526" s="83"/>
      <c r="M526" s="83"/>
      <c r="N526" s="84"/>
      <c r="O526" s="85"/>
      <c r="P526" s="78"/>
      <c r="Q526" s="78"/>
      <c r="R526" s="78"/>
      <c r="S526" s="78"/>
      <c r="T526" s="86"/>
      <c r="U526" s="78"/>
      <c r="V526" s="87"/>
      <c r="W526" s="78"/>
      <c r="X526" s="87"/>
      <c r="Y526" s="78"/>
      <c r="Z526" s="78"/>
      <c r="AA526" s="78"/>
    </row>
    <row r="527" spans="1:27">
      <c r="A527" s="78"/>
      <c r="B527" s="79"/>
      <c r="C527" s="80"/>
      <c r="D527" s="80"/>
      <c r="E527" s="81"/>
      <c r="F527" s="82"/>
      <c r="G527" s="83"/>
      <c r="H527" s="84"/>
      <c r="I527" s="83"/>
      <c r="J527" s="83"/>
      <c r="K527" s="84"/>
      <c r="L527" s="83"/>
      <c r="M527" s="83"/>
      <c r="N527" s="84"/>
      <c r="O527" s="85"/>
      <c r="P527" s="78"/>
      <c r="Q527" s="78"/>
      <c r="R527" s="78"/>
      <c r="S527" s="78"/>
      <c r="T527" s="86"/>
      <c r="U527" s="78"/>
      <c r="V527" s="87"/>
      <c r="W527" s="78"/>
      <c r="X527" s="87"/>
      <c r="Y527" s="78"/>
      <c r="Z527" s="78"/>
      <c r="AA527" s="78"/>
    </row>
    <row r="528" spans="1:27">
      <c r="A528" s="78"/>
      <c r="B528" s="79"/>
      <c r="C528" s="80"/>
      <c r="D528" s="80"/>
      <c r="E528" s="81"/>
      <c r="F528" s="82"/>
      <c r="G528" s="83"/>
      <c r="H528" s="84"/>
      <c r="I528" s="83"/>
      <c r="J528" s="83"/>
      <c r="K528" s="84"/>
      <c r="L528" s="83"/>
      <c r="M528" s="83"/>
      <c r="N528" s="84"/>
      <c r="O528" s="85"/>
      <c r="P528" s="78"/>
      <c r="Q528" s="78"/>
      <c r="R528" s="78"/>
      <c r="S528" s="78"/>
      <c r="T528" s="86"/>
      <c r="U528" s="78"/>
      <c r="V528" s="87"/>
      <c r="W528" s="78"/>
      <c r="X528" s="87"/>
      <c r="Y528" s="78"/>
      <c r="Z528" s="78"/>
      <c r="AA528" s="78"/>
    </row>
    <row r="529" spans="1:27">
      <c r="A529" s="78"/>
      <c r="B529" s="79"/>
      <c r="C529" s="80"/>
      <c r="D529" s="80"/>
      <c r="E529" s="81"/>
      <c r="F529" s="82"/>
      <c r="G529" s="83"/>
      <c r="H529" s="84"/>
      <c r="I529" s="83"/>
      <c r="J529" s="83"/>
      <c r="K529" s="84"/>
      <c r="L529" s="83"/>
      <c r="M529" s="83"/>
      <c r="N529" s="84"/>
      <c r="O529" s="85"/>
      <c r="P529" s="78"/>
      <c r="Q529" s="78"/>
      <c r="R529" s="78"/>
      <c r="S529" s="78"/>
      <c r="T529" s="86"/>
      <c r="U529" s="78"/>
      <c r="V529" s="87"/>
      <c r="W529" s="78"/>
      <c r="X529" s="87"/>
      <c r="Y529" s="78"/>
      <c r="Z529" s="78"/>
      <c r="AA529" s="78"/>
    </row>
    <row r="530" spans="1:27">
      <c r="A530" s="78"/>
      <c r="B530" s="79"/>
      <c r="C530" s="80"/>
      <c r="D530" s="80"/>
      <c r="E530" s="81"/>
      <c r="F530" s="82"/>
      <c r="G530" s="83"/>
      <c r="H530" s="84"/>
      <c r="I530" s="83"/>
      <c r="J530" s="83"/>
      <c r="K530" s="84"/>
      <c r="L530" s="83"/>
      <c r="M530" s="83"/>
      <c r="N530" s="84"/>
      <c r="O530" s="85"/>
      <c r="P530" s="78"/>
      <c r="Q530" s="78"/>
      <c r="R530" s="78"/>
      <c r="S530" s="78"/>
      <c r="T530" s="86"/>
      <c r="U530" s="78"/>
      <c r="V530" s="87"/>
      <c r="W530" s="78"/>
      <c r="X530" s="87"/>
      <c r="Y530" s="78"/>
      <c r="Z530" s="78"/>
      <c r="AA530" s="78"/>
    </row>
    <row r="531" spans="1:27">
      <c r="A531" s="78"/>
      <c r="B531" s="79"/>
      <c r="C531" s="80"/>
      <c r="D531" s="80"/>
      <c r="E531" s="81"/>
      <c r="F531" s="82"/>
      <c r="G531" s="83"/>
      <c r="H531" s="84"/>
      <c r="I531" s="83"/>
      <c r="J531" s="83"/>
      <c r="K531" s="84"/>
      <c r="L531" s="83"/>
      <c r="M531" s="83"/>
      <c r="N531" s="84"/>
      <c r="O531" s="85"/>
      <c r="P531" s="78"/>
      <c r="Q531" s="78"/>
      <c r="R531" s="78"/>
      <c r="S531" s="78"/>
      <c r="T531" s="86"/>
      <c r="U531" s="78"/>
      <c r="V531" s="87"/>
      <c r="W531" s="78"/>
      <c r="X531" s="87"/>
      <c r="Y531" s="78"/>
      <c r="Z531" s="78"/>
      <c r="AA531" s="78"/>
    </row>
    <row r="532" spans="1:27">
      <c r="A532" s="78"/>
      <c r="B532" s="79"/>
      <c r="C532" s="80"/>
      <c r="D532" s="80"/>
      <c r="E532" s="81"/>
      <c r="F532" s="82"/>
      <c r="G532" s="83"/>
      <c r="H532" s="84"/>
      <c r="I532" s="83"/>
      <c r="J532" s="83"/>
      <c r="K532" s="84"/>
      <c r="L532" s="83"/>
      <c r="M532" s="83"/>
      <c r="N532" s="84"/>
      <c r="O532" s="85"/>
      <c r="P532" s="78"/>
      <c r="Q532" s="78"/>
      <c r="R532" s="78"/>
      <c r="S532" s="78"/>
      <c r="T532" s="86"/>
      <c r="U532" s="78"/>
      <c r="V532" s="87"/>
      <c r="W532" s="78"/>
      <c r="X532" s="87"/>
      <c r="Y532" s="78"/>
      <c r="Z532" s="78"/>
      <c r="AA532" s="78"/>
    </row>
    <row r="533" spans="1:27">
      <c r="A533" s="78"/>
      <c r="B533" s="79"/>
      <c r="C533" s="80"/>
      <c r="D533" s="80"/>
      <c r="E533" s="81"/>
      <c r="F533" s="82"/>
      <c r="G533" s="83"/>
      <c r="H533" s="84"/>
      <c r="I533" s="83"/>
      <c r="J533" s="83"/>
      <c r="K533" s="84"/>
      <c r="L533" s="83"/>
      <c r="M533" s="83"/>
      <c r="N533" s="84"/>
      <c r="O533" s="85"/>
      <c r="P533" s="78"/>
      <c r="Q533" s="78"/>
      <c r="R533" s="78"/>
      <c r="S533" s="78"/>
      <c r="T533" s="86"/>
      <c r="U533" s="78"/>
      <c r="V533" s="87"/>
      <c r="W533" s="78"/>
      <c r="X533" s="87"/>
      <c r="Y533" s="78"/>
      <c r="Z533" s="78"/>
      <c r="AA533" s="78"/>
    </row>
    <row r="534" spans="1:27">
      <c r="A534" s="78"/>
      <c r="B534" s="79"/>
      <c r="C534" s="80"/>
      <c r="D534" s="80"/>
      <c r="E534" s="81"/>
      <c r="F534" s="82"/>
      <c r="G534" s="83"/>
      <c r="H534" s="84"/>
      <c r="I534" s="83"/>
      <c r="J534" s="83"/>
      <c r="K534" s="84"/>
      <c r="L534" s="83"/>
      <c r="M534" s="83"/>
      <c r="N534" s="84"/>
      <c r="O534" s="85"/>
      <c r="P534" s="78"/>
      <c r="Q534" s="78"/>
      <c r="R534" s="78"/>
      <c r="S534" s="78"/>
      <c r="T534" s="86"/>
      <c r="U534" s="78"/>
      <c r="V534" s="87"/>
      <c r="W534" s="78"/>
      <c r="X534" s="87"/>
      <c r="Y534" s="78"/>
      <c r="Z534" s="78"/>
      <c r="AA534" s="78"/>
    </row>
    <row r="535" spans="1:27">
      <c r="A535" s="78"/>
      <c r="B535" s="79"/>
      <c r="C535" s="80"/>
      <c r="D535" s="80"/>
      <c r="E535" s="81"/>
      <c r="F535" s="82"/>
      <c r="G535" s="83"/>
      <c r="H535" s="84"/>
      <c r="I535" s="83"/>
      <c r="J535" s="83"/>
      <c r="K535" s="84"/>
      <c r="L535" s="83"/>
      <c r="M535" s="83"/>
      <c r="N535" s="84"/>
      <c r="O535" s="85"/>
      <c r="P535" s="78"/>
      <c r="Q535" s="78"/>
      <c r="R535" s="78"/>
      <c r="S535" s="78"/>
      <c r="T535" s="86"/>
      <c r="U535" s="78"/>
      <c r="V535" s="87"/>
      <c r="W535" s="78"/>
      <c r="X535" s="87"/>
      <c r="Y535" s="78"/>
      <c r="Z535" s="78"/>
      <c r="AA535" s="78"/>
    </row>
    <row r="536" spans="1:27">
      <c r="A536" s="78"/>
      <c r="B536" s="79"/>
      <c r="C536" s="80"/>
      <c r="D536" s="80"/>
      <c r="E536" s="81"/>
      <c r="F536" s="82"/>
      <c r="G536" s="83"/>
      <c r="H536" s="84"/>
      <c r="I536" s="83"/>
      <c r="J536" s="83"/>
      <c r="K536" s="84"/>
      <c r="L536" s="83"/>
      <c r="M536" s="83"/>
      <c r="N536" s="84"/>
      <c r="O536" s="85"/>
      <c r="P536" s="78"/>
      <c r="Q536" s="78"/>
      <c r="R536" s="78"/>
      <c r="S536" s="78"/>
      <c r="T536" s="86"/>
      <c r="U536" s="78"/>
      <c r="V536" s="87"/>
      <c r="W536" s="78"/>
      <c r="X536" s="87"/>
      <c r="Y536" s="78"/>
      <c r="Z536" s="78"/>
      <c r="AA536" s="78"/>
    </row>
    <row r="537" spans="1:27">
      <c r="A537" s="78"/>
      <c r="B537" s="79"/>
      <c r="C537" s="80"/>
      <c r="D537" s="80"/>
      <c r="E537" s="81"/>
      <c r="F537" s="82"/>
      <c r="G537" s="83"/>
      <c r="H537" s="84"/>
      <c r="I537" s="83"/>
      <c r="J537" s="83"/>
      <c r="K537" s="84"/>
      <c r="L537" s="83"/>
      <c r="M537" s="83"/>
      <c r="N537" s="84"/>
      <c r="O537" s="85"/>
      <c r="P537" s="78"/>
      <c r="Q537" s="78"/>
      <c r="R537" s="78"/>
      <c r="S537" s="78"/>
      <c r="T537" s="86"/>
      <c r="U537" s="78"/>
      <c r="V537" s="87"/>
      <c r="W537" s="78"/>
      <c r="X537" s="87"/>
      <c r="Y537" s="78"/>
      <c r="Z537" s="78"/>
      <c r="AA537" s="78"/>
    </row>
    <row r="538" spans="1:27">
      <c r="A538" s="78"/>
      <c r="B538" s="79"/>
      <c r="C538" s="80"/>
      <c r="D538" s="80"/>
      <c r="E538" s="81"/>
      <c r="F538" s="82"/>
      <c r="G538" s="83"/>
      <c r="H538" s="84"/>
      <c r="I538" s="83"/>
      <c r="J538" s="83"/>
      <c r="K538" s="84"/>
      <c r="L538" s="83"/>
      <c r="M538" s="83"/>
      <c r="N538" s="84"/>
      <c r="O538" s="85"/>
      <c r="P538" s="78"/>
      <c r="Q538" s="78"/>
      <c r="R538" s="78"/>
      <c r="S538" s="78"/>
      <c r="T538" s="86"/>
      <c r="U538" s="78"/>
      <c r="V538" s="87"/>
      <c r="W538" s="78"/>
      <c r="X538" s="87"/>
      <c r="Y538" s="78"/>
      <c r="Z538" s="78"/>
      <c r="AA538" s="78"/>
    </row>
    <row r="539" spans="1:27">
      <c r="A539" s="78"/>
      <c r="B539" s="79"/>
      <c r="C539" s="80"/>
      <c r="D539" s="80"/>
      <c r="E539" s="81"/>
      <c r="F539" s="82"/>
      <c r="G539" s="83"/>
      <c r="H539" s="84"/>
      <c r="I539" s="83"/>
      <c r="J539" s="83"/>
      <c r="K539" s="84"/>
      <c r="L539" s="83"/>
      <c r="M539" s="83"/>
      <c r="N539" s="84"/>
      <c r="O539" s="85"/>
      <c r="P539" s="78"/>
      <c r="Q539" s="78"/>
      <c r="R539" s="78"/>
      <c r="S539" s="78"/>
      <c r="T539" s="86"/>
      <c r="U539" s="78"/>
      <c r="V539" s="87"/>
      <c r="W539" s="78"/>
      <c r="X539" s="87"/>
      <c r="Y539" s="78"/>
      <c r="Z539" s="78"/>
      <c r="AA539" s="78"/>
    </row>
    <row r="540" spans="1:27">
      <c r="A540" s="78"/>
      <c r="B540" s="79"/>
      <c r="C540" s="80"/>
      <c r="D540" s="80"/>
      <c r="E540" s="81"/>
      <c r="F540" s="82"/>
      <c r="G540" s="83"/>
      <c r="H540" s="84"/>
      <c r="I540" s="83"/>
      <c r="J540" s="83"/>
      <c r="K540" s="84"/>
      <c r="L540" s="83"/>
      <c r="M540" s="83"/>
      <c r="N540" s="84"/>
      <c r="O540" s="85"/>
      <c r="P540" s="78"/>
      <c r="Q540" s="78"/>
      <c r="R540" s="78"/>
      <c r="S540" s="78"/>
      <c r="T540" s="86"/>
      <c r="U540" s="78"/>
      <c r="V540" s="87"/>
      <c r="W540" s="78"/>
      <c r="X540" s="87"/>
      <c r="Y540" s="78"/>
      <c r="Z540" s="78"/>
      <c r="AA540" s="78"/>
    </row>
    <row r="541" spans="1:27">
      <c r="A541" s="78"/>
      <c r="B541" s="79"/>
      <c r="C541" s="80"/>
      <c r="D541" s="80"/>
      <c r="E541" s="81"/>
      <c r="F541" s="82"/>
      <c r="G541" s="83"/>
      <c r="H541" s="84"/>
      <c r="I541" s="83"/>
      <c r="J541" s="83"/>
      <c r="K541" s="84"/>
      <c r="L541" s="83"/>
      <c r="M541" s="83"/>
      <c r="N541" s="84"/>
      <c r="O541" s="85"/>
      <c r="P541" s="78"/>
      <c r="Q541" s="78"/>
      <c r="R541" s="78"/>
      <c r="S541" s="78"/>
      <c r="T541" s="86"/>
      <c r="U541" s="78"/>
      <c r="V541" s="87"/>
      <c r="W541" s="78"/>
      <c r="X541" s="87"/>
      <c r="Y541" s="78"/>
      <c r="Z541" s="78"/>
      <c r="AA541" s="78"/>
    </row>
    <row r="542" spans="1:27">
      <c r="A542" s="78"/>
      <c r="B542" s="79"/>
      <c r="C542" s="80"/>
      <c r="D542" s="80"/>
      <c r="E542" s="81"/>
      <c r="F542" s="82"/>
      <c r="G542" s="83"/>
      <c r="H542" s="84"/>
      <c r="I542" s="83"/>
      <c r="J542" s="83"/>
      <c r="K542" s="84"/>
      <c r="L542" s="83"/>
      <c r="M542" s="83"/>
      <c r="N542" s="84"/>
      <c r="O542" s="85"/>
      <c r="P542" s="78"/>
      <c r="Q542" s="78"/>
      <c r="R542" s="78"/>
      <c r="S542" s="78"/>
      <c r="T542" s="86"/>
      <c r="U542" s="78"/>
      <c r="V542" s="87"/>
      <c r="W542" s="78"/>
      <c r="X542" s="87"/>
      <c r="Y542" s="78"/>
      <c r="Z542" s="78"/>
      <c r="AA542" s="78"/>
    </row>
    <row r="543" spans="1:27">
      <c r="A543" s="78"/>
      <c r="B543" s="88"/>
      <c r="C543" s="89"/>
      <c r="D543" s="89"/>
      <c r="E543" s="89"/>
      <c r="F543" s="82"/>
      <c r="G543" s="83"/>
      <c r="H543" s="83"/>
      <c r="I543" s="83"/>
      <c r="J543" s="83"/>
      <c r="K543" s="83"/>
      <c r="L543" s="83"/>
      <c r="M543" s="83"/>
      <c r="N543" s="83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  <c r="AA543" s="78"/>
    </row>
    <row r="544" spans="1:27">
      <c r="A544" s="78"/>
      <c r="B544" s="88"/>
      <c r="C544" s="89"/>
      <c r="D544" s="89"/>
      <c r="E544" s="89"/>
      <c r="F544" s="82"/>
      <c r="G544" s="83"/>
      <c r="H544" s="83"/>
      <c r="I544" s="83"/>
      <c r="J544" s="83"/>
      <c r="K544" s="83"/>
      <c r="L544" s="83"/>
      <c r="M544" s="83"/>
      <c r="N544" s="83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  <c r="AA544" s="78"/>
    </row>
    <row r="545" spans="1:27">
      <c r="A545" s="78"/>
      <c r="B545" s="88"/>
      <c r="C545" s="89"/>
      <c r="D545" s="89"/>
      <c r="E545" s="89"/>
      <c r="F545" s="82"/>
      <c r="G545" s="83"/>
      <c r="H545" s="83"/>
      <c r="I545" s="83"/>
      <c r="J545" s="83"/>
      <c r="K545" s="83"/>
      <c r="L545" s="83"/>
      <c r="M545" s="83"/>
      <c r="N545" s="83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  <c r="AA545" s="78"/>
    </row>
    <row r="546" spans="1:27">
      <c r="A546" s="78"/>
      <c r="B546" s="88"/>
      <c r="C546" s="89"/>
      <c r="D546" s="89"/>
      <c r="E546" s="89"/>
      <c r="F546" s="82"/>
      <c r="G546" s="83"/>
      <c r="H546" s="83"/>
      <c r="I546" s="83"/>
      <c r="J546" s="83"/>
      <c r="K546" s="83"/>
      <c r="L546" s="83"/>
      <c r="M546" s="83"/>
      <c r="N546" s="83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  <c r="AA546" s="78"/>
    </row>
    <row r="547" spans="1:27">
      <c r="A547" s="78"/>
      <c r="B547" s="88"/>
      <c r="C547" s="89"/>
      <c r="D547" s="89"/>
      <c r="E547" s="89"/>
      <c r="F547" s="82"/>
      <c r="G547" s="83"/>
      <c r="H547" s="83"/>
      <c r="I547" s="83"/>
      <c r="J547" s="83"/>
      <c r="K547" s="83"/>
      <c r="L547" s="83"/>
      <c r="M547" s="83"/>
      <c r="N547" s="83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  <c r="AA547" s="78"/>
    </row>
    <row r="548" spans="1:27">
      <c r="A548" s="78"/>
      <c r="B548" s="88"/>
      <c r="C548" s="89"/>
      <c r="D548" s="89"/>
      <c r="E548" s="89"/>
      <c r="F548" s="82"/>
      <c r="G548" s="83"/>
      <c r="H548" s="83"/>
      <c r="I548" s="83"/>
      <c r="J548" s="83"/>
      <c r="K548" s="83"/>
      <c r="L548" s="83"/>
      <c r="M548" s="83"/>
      <c r="N548" s="83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  <c r="AA548" s="78"/>
    </row>
    <row r="549" spans="1:27">
      <c r="A549" s="78"/>
      <c r="B549" s="88"/>
      <c r="C549" s="89"/>
      <c r="D549" s="89"/>
      <c r="E549" s="89"/>
      <c r="F549" s="82"/>
      <c r="G549" s="83"/>
      <c r="H549" s="83"/>
      <c r="I549" s="83"/>
      <c r="J549" s="83"/>
      <c r="K549" s="83"/>
      <c r="L549" s="83"/>
      <c r="M549" s="83"/>
      <c r="N549" s="83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  <c r="AA549" s="78"/>
    </row>
    <row r="550" spans="1:27">
      <c r="A550" s="78"/>
      <c r="B550" s="88"/>
      <c r="C550" s="89"/>
      <c r="D550" s="89"/>
      <c r="E550" s="89"/>
      <c r="F550" s="82"/>
      <c r="G550" s="83"/>
      <c r="H550" s="83"/>
      <c r="I550" s="83"/>
      <c r="J550" s="83"/>
      <c r="K550" s="83"/>
      <c r="L550" s="83"/>
      <c r="M550" s="83"/>
      <c r="N550" s="83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  <c r="AA550" s="78"/>
    </row>
    <row r="551" spans="1:27">
      <c r="A551" s="78"/>
      <c r="B551" s="88"/>
      <c r="C551" s="89"/>
      <c r="D551" s="89"/>
      <c r="E551" s="89"/>
      <c r="F551" s="82"/>
      <c r="G551" s="83"/>
      <c r="H551" s="83"/>
      <c r="I551" s="83"/>
      <c r="J551" s="83"/>
      <c r="K551" s="83"/>
      <c r="L551" s="83"/>
      <c r="M551" s="83"/>
      <c r="N551" s="83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  <c r="AA551" s="78"/>
    </row>
    <row r="552" spans="1:27">
      <c r="A552" s="78"/>
      <c r="B552" s="88"/>
      <c r="C552" s="89"/>
      <c r="D552" s="89"/>
      <c r="E552" s="89"/>
      <c r="F552" s="82"/>
      <c r="G552" s="83"/>
      <c r="H552" s="83"/>
      <c r="I552" s="83"/>
      <c r="J552" s="83"/>
      <c r="K552" s="83"/>
      <c r="L552" s="83"/>
      <c r="M552" s="83"/>
      <c r="N552" s="83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  <c r="AA552" s="78"/>
    </row>
    <row r="553" spans="1:27">
      <c r="A553" s="78"/>
      <c r="B553" s="88"/>
      <c r="C553" s="89"/>
      <c r="D553" s="89"/>
      <c r="E553" s="89"/>
      <c r="F553" s="82"/>
      <c r="G553" s="83"/>
      <c r="H553" s="83"/>
      <c r="I553" s="83"/>
      <c r="J553" s="83"/>
      <c r="K553" s="83"/>
      <c r="L553" s="83"/>
      <c r="M553" s="83"/>
      <c r="N553" s="83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  <c r="AA553" s="78"/>
    </row>
    <row r="554" spans="1:27">
      <c r="A554" s="78"/>
      <c r="B554" s="88"/>
      <c r="C554" s="89"/>
      <c r="D554" s="89"/>
      <c r="E554" s="89"/>
      <c r="F554" s="82"/>
      <c r="G554" s="83"/>
      <c r="H554" s="83"/>
      <c r="I554" s="83"/>
      <c r="J554" s="83"/>
      <c r="K554" s="83"/>
      <c r="L554" s="83"/>
      <c r="M554" s="83"/>
      <c r="N554" s="83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  <c r="AA554" s="78"/>
    </row>
    <row r="555" spans="1:27">
      <c r="A555" s="78"/>
      <c r="B555" s="88"/>
      <c r="C555" s="89"/>
      <c r="D555" s="89"/>
      <c r="E555" s="89"/>
      <c r="F555" s="82"/>
      <c r="G555" s="83"/>
      <c r="H555" s="83"/>
      <c r="I555" s="83"/>
      <c r="J555" s="83"/>
      <c r="K555" s="83"/>
      <c r="L555" s="83"/>
      <c r="M555" s="83"/>
      <c r="N555" s="83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  <c r="AA555" s="78"/>
    </row>
    <row r="556" spans="1:27">
      <c r="A556" s="78"/>
      <c r="B556" s="88"/>
      <c r="C556" s="89"/>
      <c r="D556" s="89"/>
      <c r="E556" s="89"/>
      <c r="F556" s="82"/>
      <c r="G556" s="83"/>
      <c r="H556" s="83"/>
      <c r="I556" s="83"/>
      <c r="J556" s="83"/>
      <c r="K556" s="83"/>
      <c r="L556" s="83"/>
      <c r="M556" s="83"/>
      <c r="N556" s="83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  <c r="AA556" s="78"/>
    </row>
    <row r="557" spans="1:27">
      <c r="A557" s="78"/>
      <c r="B557" s="88"/>
      <c r="C557" s="89"/>
      <c r="D557" s="89"/>
      <c r="E557" s="89"/>
      <c r="F557" s="82"/>
      <c r="G557" s="83"/>
      <c r="H557" s="83"/>
      <c r="I557" s="83"/>
      <c r="J557" s="83"/>
      <c r="K557" s="83"/>
      <c r="L557" s="83"/>
      <c r="M557" s="83"/>
      <c r="N557" s="83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  <c r="AA557" s="78"/>
    </row>
    <row r="558" spans="1:27">
      <c r="A558" s="78"/>
      <c r="B558" s="88"/>
      <c r="C558" s="89"/>
      <c r="D558" s="89"/>
      <c r="E558" s="89"/>
      <c r="F558" s="82"/>
      <c r="G558" s="83"/>
      <c r="H558" s="83"/>
      <c r="I558" s="83"/>
      <c r="J558" s="83"/>
      <c r="K558" s="83"/>
      <c r="L558" s="83"/>
      <c r="M558" s="83"/>
      <c r="N558" s="83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  <c r="AA558" s="78"/>
    </row>
    <row r="559" spans="1:27">
      <c r="A559" s="78"/>
      <c r="B559" s="88"/>
      <c r="C559" s="89"/>
      <c r="D559" s="89"/>
      <c r="E559" s="89"/>
      <c r="F559" s="82"/>
      <c r="G559" s="83"/>
      <c r="H559" s="83"/>
      <c r="I559" s="83"/>
      <c r="J559" s="83"/>
      <c r="K559" s="83"/>
      <c r="L559" s="83"/>
      <c r="M559" s="83"/>
      <c r="N559" s="83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  <c r="AA559" s="78"/>
    </row>
    <row r="560" spans="1:27">
      <c r="A560" s="78"/>
      <c r="B560" s="88"/>
      <c r="C560" s="89"/>
      <c r="D560" s="89"/>
      <c r="E560" s="89"/>
      <c r="F560" s="82"/>
      <c r="G560" s="83"/>
      <c r="H560" s="83"/>
      <c r="I560" s="83"/>
      <c r="J560" s="83"/>
      <c r="K560" s="83"/>
      <c r="L560" s="83"/>
      <c r="M560" s="83"/>
      <c r="N560" s="83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  <c r="AA560" s="78"/>
    </row>
    <row r="561" spans="1:27">
      <c r="A561" s="78"/>
      <c r="B561" s="88"/>
      <c r="C561" s="89"/>
      <c r="D561" s="89"/>
      <c r="E561" s="89"/>
      <c r="F561" s="82"/>
      <c r="G561" s="83"/>
      <c r="H561" s="83"/>
      <c r="I561" s="83"/>
      <c r="J561" s="83"/>
      <c r="K561" s="83"/>
      <c r="L561" s="83"/>
      <c r="M561" s="83"/>
      <c r="N561" s="83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  <c r="AA561" s="78"/>
    </row>
    <row r="562" spans="1:27">
      <c r="A562" s="78"/>
      <c r="B562" s="88"/>
      <c r="C562" s="89"/>
      <c r="D562" s="89"/>
      <c r="E562" s="89"/>
      <c r="F562" s="82"/>
      <c r="G562" s="83"/>
      <c r="H562" s="83"/>
      <c r="I562" s="83"/>
      <c r="J562" s="83"/>
      <c r="K562" s="83"/>
      <c r="L562" s="83"/>
      <c r="M562" s="83"/>
      <c r="N562" s="83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  <c r="AA562" s="78"/>
    </row>
    <row r="563" spans="1:27">
      <c r="A563" s="78"/>
      <c r="B563" s="88"/>
      <c r="C563" s="89"/>
      <c r="D563" s="89"/>
      <c r="E563" s="89"/>
      <c r="F563" s="82"/>
      <c r="G563" s="83"/>
      <c r="H563" s="83"/>
      <c r="I563" s="83"/>
      <c r="J563" s="83"/>
      <c r="K563" s="83"/>
      <c r="L563" s="83"/>
      <c r="M563" s="83"/>
      <c r="N563" s="83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  <c r="AA563" s="78"/>
    </row>
    <row r="564" spans="1:27">
      <c r="A564" s="78"/>
      <c r="B564" s="88"/>
      <c r="C564" s="89"/>
      <c r="D564" s="89"/>
      <c r="E564" s="89"/>
      <c r="F564" s="82"/>
      <c r="G564" s="83"/>
      <c r="H564" s="83"/>
      <c r="I564" s="83"/>
      <c r="J564" s="83"/>
      <c r="K564" s="83"/>
      <c r="L564" s="83"/>
      <c r="M564" s="83"/>
      <c r="N564" s="83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  <c r="AA564" s="78"/>
    </row>
    <row r="565" spans="1:27">
      <c r="A565" s="78"/>
      <c r="B565" s="88"/>
      <c r="C565" s="89"/>
      <c r="D565" s="89"/>
      <c r="E565" s="89"/>
      <c r="F565" s="82"/>
      <c r="G565" s="83"/>
      <c r="H565" s="83"/>
      <c r="I565" s="83"/>
      <c r="J565" s="83"/>
      <c r="K565" s="83"/>
      <c r="L565" s="83"/>
      <c r="M565" s="83"/>
      <c r="N565" s="83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  <c r="AA565" s="78"/>
    </row>
    <row r="566" spans="1:27">
      <c r="A566" s="78"/>
      <c r="B566" s="88"/>
      <c r="C566" s="89"/>
      <c r="D566" s="89"/>
      <c r="E566" s="89"/>
      <c r="F566" s="82"/>
      <c r="G566" s="83"/>
      <c r="H566" s="83"/>
      <c r="I566" s="83"/>
      <c r="J566" s="83"/>
      <c r="K566" s="83"/>
      <c r="L566" s="83"/>
      <c r="M566" s="83"/>
      <c r="N566" s="83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  <c r="AA566" s="78"/>
    </row>
    <row r="567" spans="1:27">
      <c r="A567" s="78"/>
      <c r="B567" s="88"/>
      <c r="C567" s="89"/>
      <c r="D567" s="89"/>
      <c r="E567" s="89"/>
      <c r="F567" s="82"/>
      <c r="G567" s="83"/>
      <c r="H567" s="83"/>
      <c r="I567" s="83"/>
      <c r="J567" s="83"/>
      <c r="K567" s="83"/>
      <c r="L567" s="83"/>
      <c r="M567" s="83"/>
      <c r="N567" s="83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  <c r="AA567" s="78"/>
    </row>
    <row r="568" spans="1:27">
      <c r="A568" s="78"/>
      <c r="B568" s="88"/>
      <c r="C568" s="89"/>
      <c r="D568" s="89"/>
      <c r="E568" s="89"/>
      <c r="F568" s="82"/>
      <c r="G568" s="83"/>
      <c r="H568" s="83"/>
      <c r="I568" s="83"/>
      <c r="J568" s="83"/>
      <c r="K568" s="83"/>
      <c r="L568" s="83"/>
      <c r="M568" s="83"/>
      <c r="N568" s="83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  <c r="AA568" s="78"/>
    </row>
    <row r="569" spans="1:27">
      <c r="A569" s="78"/>
      <c r="B569" s="88"/>
      <c r="C569" s="89"/>
      <c r="D569" s="89"/>
      <c r="E569" s="89"/>
      <c r="F569" s="82"/>
      <c r="G569" s="83"/>
      <c r="H569" s="83"/>
      <c r="I569" s="83"/>
      <c r="J569" s="83"/>
      <c r="K569" s="83"/>
      <c r="L569" s="83"/>
      <c r="M569" s="83"/>
      <c r="N569" s="83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  <c r="AA569" s="78"/>
    </row>
    <row r="570" spans="1:27">
      <c r="A570" s="78"/>
      <c r="B570" s="88"/>
      <c r="C570" s="89"/>
      <c r="D570" s="89"/>
      <c r="E570" s="89"/>
      <c r="F570" s="82"/>
      <c r="G570" s="83"/>
      <c r="H570" s="83"/>
      <c r="I570" s="83"/>
      <c r="J570" s="83"/>
      <c r="K570" s="83"/>
      <c r="L570" s="83"/>
      <c r="M570" s="83"/>
      <c r="N570" s="83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  <c r="AA570" s="78"/>
    </row>
    <row r="571" spans="1:27">
      <c r="A571" s="78"/>
      <c r="B571" s="88"/>
      <c r="C571" s="89"/>
      <c r="D571" s="89"/>
      <c r="E571" s="89"/>
      <c r="F571" s="82"/>
      <c r="G571" s="83"/>
      <c r="H571" s="83"/>
      <c r="I571" s="83"/>
      <c r="J571" s="83"/>
      <c r="K571" s="83"/>
      <c r="L571" s="83"/>
      <c r="M571" s="83"/>
      <c r="N571" s="83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  <c r="AA571" s="78"/>
    </row>
    <row r="572" spans="1:27">
      <c r="A572" s="78"/>
      <c r="B572" s="88"/>
      <c r="C572" s="89"/>
      <c r="D572" s="89"/>
      <c r="E572" s="89"/>
      <c r="F572" s="82"/>
      <c r="G572" s="83"/>
      <c r="H572" s="83"/>
      <c r="I572" s="83"/>
      <c r="J572" s="83"/>
      <c r="K572" s="83"/>
      <c r="L572" s="83"/>
      <c r="M572" s="83"/>
      <c r="N572" s="83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  <c r="AA572" s="78"/>
    </row>
    <row r="573" spans="1:27">
      <c r="A573" s="78"/>
      <c r="B573" s="88"/>
      <c r="C573" s="89"/>
      <c r="D573" s="89"/>
      <c r="E573" s="89"/>
      <c r="F573" s="82"/>
      <c r="G573" s="83"/>
      <c r="H573" s="83"/>
      <c r="I573" s="83"/>
      <c r="J573" s="83"/>
      <c r="K573" s="83"/>
      <c r="L573" s="83"/>
      <c r="M573" s="83"/>
      <c r="N573" s="83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  <c r="AA573" s="78"/>
    </row>
    <row r="574" spans="1:27">
      <c r="A574" s="78"/>
      <c r="B574" s="88"/>
      <c r="C574" s="89"/>
      <c r="D574" s="89"/>
      <c r="E574" s="89"/>
      <c r="F574" s="82"/>
      <c r="G574" s="83"/>
      <c r="H574" s="83"/>
      <c r="I574" s="83"/>
      <c r="J574" s="83"/>
      <c r="K574" s="83"/>
      <c r="L574" s="83"/>
      <c r="M574" s="83"/>
      <c r="N574" s="83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  <c r="AA574" s="78"/>
    </row>
    <row r="575" spans="1:27">
      <c r="A575" s="78"/>
      <c r="B575" s="88"/>
      <c r="C575" s="89"/>
      <c r="D575" s="89"/>
      <c r="E575" s="89"/>
      <c r="F575" s="82"/>
      <c r="G575" s="83"/>
      <c r="H575" s="83"/>
      <c r="I575" s="83"/>
      <c r="J575" s="83"/>
      <c r="K575" s="83"/>
      <c r="L575" s="83"/>
      <c r="M575" s="83"/>
      <c r="N575" s="83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  <c r="AA575" s="78"/>
    </row>
  </sheetData>
  <mergeCells count="18">
    <mergeCell ref="A34:A35"/>
    <mergeCell ref="A37:B37"/>
    <mergeCell ref="P38:T38"/>
    <mergeCell ref="R40:S40"/>
    <mergeCell ref="C38:F38"/>
    <mergeCell ref="O38:O39"/>
    <mergeCell ref="C37:N37"/>
    <mergeCell ref="A38:B38"/>
    <mergeCell ref="G38:H38"/>
    <mergeCell ref="I38:K38"/>
    <mergeCell ref="L38:N38"/>
    <mergeCell ref="P37:W37"/>
    <mergeCell ref="B34:D35"/>
    <mergeCell ref="Y38:Y39"/>
    <mergeCell ref="Z38:Z39"/>
    <mergeCell ref="Y37:Z37"/>
    <mergeCell ref="U38:V38"/>
    <mergeCell ref="W38:X38"/>
  </mergeCells>
  <conditionalFormatting sqref="O42:O542">
    <cfRule type="cellIs" dxfId="0" priority="1" operator="notEqual">
      <formula>""</formula>
    </cfRule>
  </conditionalFormatting>
  <hyperlinks>
    <hyperlink ref="J35" r:id="rId1" display="http://www.linked.com/in/rvchavadekar"/>
    <hyperlink ref="N35" r:id="rId2" display="www.github.com/rvcgeeks"/>
    <hyperlink ref="AB34" r:id="rId3"/>
    <hyperlink ref="AB35" r:id="rId4"/>
    <hyperlink ref="AB36" r:id="rId5"/>
    <hyperlink ref="AB37" r:id="rId6" location="/2cc0055832264c5296890745e9ea415c"/>
    <hyperlink ref="G35" r:id="rId7"/>
  </hyperlinks>
  <pageMargins left="0.7" right="0.7" top="0.75" bottom="0.75" header="0.3" footer="0.3"/>
  <pageSetup paperSize="9" orientation="portrait" r:id="rId8"/>
  <drawing r:id="rId9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al</vt:lpstr>
      <vt:lpstr>anl</vt:lpstr>
      <vt:lpstr>b0</vt:lpstr>
      <vt:lpstr>c0</vt:lpstr>
      <vt:lpstr>k</vt:lpstr>
      <vt:lpstr>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</dc:creator>
  <cp:lastModifiedBy>Rajas</cp:lastModifiedBy>
  <dcterms:created xsi:type="dcterms:W3CDTF">2020-04-24T13:50:00Z</dcterms:created>
  <dcterms:modified xsi:type="dcterms:W3CDTF">2020-05-15T18:50:31Z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